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laamsenutsregulator.sharepoint.com/sites/ContentHub/Gedeelde documenten/4. Bestanden nieuwe website/Nieuwe publicaties/Investeringsplannen 2026/"/>
    </mc:Choice>
  </mc:AlternateContent>
  <xr:revisionPtr revIDLastSave="0" documentId="8_{C4A42870-1A5D-4C24-B6A7-E741548B4BC5}" xr6:coauthVersionLast="47" xr6:coauthVersionMax="47" xr10:uidLastSave="{00000000-0000-0000-0000-000000000000}"/>
  <bookViews>
    <workbookView xWindow="-110" yWindow="-110" windowWidth="19420" windowHeight="11500" tabRatio="786" xr2:uid="{00000000-000D-0000-FFFF-FFFF00000000}"/>
  </bookViews>
  <sheets>
    <sheet name="Fluvius" sheetId="12" r:id="rId1"/>
    <sheet name="Antwerpen" sheetId="6" r:id="rId2"/>
    <sheet name="Limburg" sheetId="10" r:id="rId3"/>
    <sheet name="West" sheetId="4" r:id="rId4"/>
    <sheet name="Gaselwest" sheetId="13" r:id="rId5"/>
    <sheet name="Imewo" sheetId="8" r:id="rId6"/>
    <sheet name="Intergem" sheetId="7" r:id="rId7"/>
    <sheet name="Iveka" sheetId="9" r:id="rId8"/>
    <sheet name="Iverlek" sheetId="11" r:id="rId9"/>
    <sheet name="PBE" sheetId="5" r:id="rId10"/>
    <sheet name="Sibelgas" sheetId="14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2" l="1"/>
  <c r="J8" i="12" l="1"/>
  <c r="K8" i="12"/>
  <c r="J9" i="12"/>
  <c r="K9" i="12"/>
  <c r="J10" i="12"/>
  <c r="K10" i="12"/>
  <c r="J12" i="12"/>
  <c r="K12" i="12"/>
  <c r="J13" i="12"/>
  <c r="K13" i="12"/>
  <c r="J14" i="12"/>
  <c r="K14" i="12"/>
  <c r="K15" i="12"/>
  <c r="K16" i="12"/>
  <c r="K17" i="12"/>
  <c r="J18" i="12"/>
  <c r="K18" i="12"/>
  <c r="J20" i="12"/>
  <c r="K20" i="12"/>
  <c r="J21" i="12"/>
  <c r="K21" i="12"/>
  <c r="J23" i="12"/>
  <c r="K23" i="12"/>
  <c r="J24" i="12"/>
  <c r="K24" i="12"/>
  <c r="J25" i="12"/>
  <c r="K25" i="12"/>
  <c r="K26" i="12"/>
  <c r="J28" i="12"/>
  <c r="K28" i="12"/>
  <c r="J29" i="12"/>
  <c r="K29" i="12"/>
  <c r="J30" i="12"/>
  <c r="K30" i="12"/>
  <c r="J32" i="12"/>
  <c r="K32" i="12"/>
  <c r="J33" i="12"/>
  <c r="K33" i="12"/>
  <c r="J34" i="12"/>
  <c r="K34" i="12"/>
  <c r="K7" i="12"/>
  <c r="J7" i="12"/>
  <c r="D8" i="12"/>
  <c r="E8" i="12"/>
  <c r="F8" i="12"/>
  <c r="G8" i="12"/>
  <c r="H8" i="12"/>
  <c r="I8" i="12"/>
  <c r="D9" i="12"/>
  <c r="E9" i="12"/>
  <c r="F9" i="12"/>
  <c r="G9" i="12"/>
  <c r="H9" i="12"/>
  <c r="I9" i="12"/>
  <c r="D10" i="12"/>
  <c r="E10" i="12"/>
  <c r="F10" i="12"/>
  <c r="G10" i="12"/>
  <c r="H10" i="12"/>
  <c r="I10" i="12"/>
  <c r="D12" i="12"/>
  <c r="E12" i="12"/>
  <c r="F12" i="12"/>
  <c r="G12" i="12"/>
  <c r="H12" i="12"/>
  <c r="I12" i="12"/>
  <c r="D13" i="12"/>
  <c r="E13" i="12"/>
  <c r="F13" i="12"/>
  <c r="G13" i="12"/>
  <c r="H13" i="12"/>
  <c r="I13" i="12"/>
  <c r="D14" i="12"/>
  <c r="E14" i="12"/>
  <c r="F14" i="12"/>
  <c r="G14" i="12"/>
  <c r="H14" i="12"/>
  <c r="I14" i="12"/>
  <c r="D18" i="12"/>
  <c r="E18" i="12"/>
  <c r="F18" i="12"/>
  <c r="H18" i="12"/>
  <c r="I18" i="12"/>
  <c r="D20" i="12"/>
  <c r="E20" i="12"/>
  <c r="F20" i="12"/>
  <c r="G20" i="12"/>
  <c r="H20" i="12"/>
  <c r="I20" i="12"/>
  <c r="D21" i="12"/>
  <c r="E21" i="12"/>
  <c r="F21" i="12"/>
  <c r="G21" i="12"/>
  <c r="H21" i="12"/>
  <c r="I21" i="12"/>
  <c r="D23" i="12"/>
  <c r="E23" i="12"/>
  <c r="F23" i="12"/>
  <c r="G23" i="12"/>
  <c r="H23" i="12"/>
  <c r="I23" i="12"/>
  <c r="D24" i="12"/>
  <c r="E24" i="12"/>
  <c r="F24" i="12"/>
  <c r="G24" i="12"/>
  <c r="H24" i="12"/>
  <c r="I24" i="12"/>
  <c r="D25" i="12"/>
  <c r="E25" i="12"/>
  <c r="F25" i="12"/>
  <c r="G25" i="12"/>
  <c r="H25" i="12"/>
  <c r="I25" i="12"/>
  <c r="D28" i="12"/>
  <c r="E28" i="12"/>
  <c r="F28" i="12"/>
  <c r="G28" i="12"/>
  <c r="H28" i="12"/>
  <c r="I28" i="12"/>
  <c r="D29" i="12"/>
  <c r="E29" i="12"/>
  <c r="F29" i="12"/>
  <c r="G29" i="12"/>
  <c r="H29" i="12"/>
  <c r="I29" i="12"/>
  <c r="D30" i="12"/>
  <c r="E30" i="12"/>
  <c r="F30" i="12"/>
  <c r="G30" i="12"/>
  <c r="H30" i="12"/>
  <c r="I30" i="12"/>
  <c r="D32" i="12"/>
  <c r="E32" i="12"/>
  <c r="F32" i="12"/>
  <c r="G32" i="12"/>
  <c r="H32" i="12"/>
  <c r="I32" i="12"/>
  <c r="D33" i="12"/>
  <c r="E33" i="12"/>
  <c r="F33" i="12"/>
  <c r="G33" i="12"/>
  <c r="H33" i="12"/>
  <c r="I33" i="12"/>
  <c r="D34" i="12"/>
  <c r="E34" i="12"/>
  <c r="F34" i="12"/>
  <c r="G34" i="12"/>
  <c r="H34" i="12"/>
  <c r="I34" i="12"/>
  <c r="E7" i="12"/>
  <c r="F7" i="12"/>
  <c r="G7" i="12"/>
  <c r="H7" i="12"/>
  <c r="I7" i="12"/>
  <c r="B8" i="12"/>
  <c r="C8" i="12"/>
  <c r="B9" i="12"/>
  <c r="C9" i="12"/>
  <c r="B10" i="12"/>
  <c r="C10" i="12"/>
  <c r="B12" i="12"/>
  <c r="C12" i="12"/>
  <c r="B13" i="12"/>
  <c r="C13" i="12"/>
  <c r="B14" i="12"/>
  <c r="C14" i="12"/>
  <c r="B18" i="12"/>
  <c r="C18" i="12"/>
  <c r="B20" i="12"/>
  <c r="C20" i="12"/>
  <c r="B21" i="12"/>
  <c r="C21" i="12"/>
  <c r="B23" i="12"/>
  <c r="C23" i="12"/>
  <c r="B24" i="12"/>
  <c r="C24" i="12"/>
  <c r="B25" i="12"/>
  <c r="C25" i="12"/>
  <c r="B28" i="12"/>
  <c r="C28" i="12"/>
  <c r="B29" i="12"/>
  <c r="C29" i="12"/>
  <c r="B30" i="12"/>
  <c r="C30" i="12"/>
  <c r="B32" i="12"/>
  <c r="C32" i="12"/>
  <c r="B33" i="12"/>
  <c r="C33" i="12"/>
  <c r="B34" i="12"/>
  <c r="C34" i="12"/>
  <c r="C7" i="12"/>
  <c r="D7" i="12"/>
  <c r="B7" i="12"/>
  <c r="Z2" i="14"/>
  <c r="AA2" i="14" s="1"/>
  <c r="Y2" i="14"/>
  <c r="X2" i="14"/>
  <c r="W2" i="14"/>
  <c r="V2" i="14"/>
  <c r="U2" i="14"/>
  <c r="T2" i="14"/>
  <c r="R2" i="14"/>
  <c r="S2" i="14" s="1"/>
  <c r="Q2" i="14"/>
  <c r="P2" i="14"/>
  <c r="N2" i="14"/>
  <c r="O2" i="14" s="1"/>
  <c r="M2" i="14"/>
  <c r="L2" i="14"/>
  <c r="C2" i="14" s="1"/>
  <c r="K2" i="14"/>
  <c r="G2" i="14"/>
  <c r="D2" i="14"/>
  <c r="F2" i="14" s="1"/>
  <c r="Z2" i="13"/>
  <c r="AA2" i="13" s="1"/>
  <c r="Y2" i="13"/>
  <c r="X2" i="13"/>
  <c r="V2" i="13"/>
  <c r="W2" i="13" s="1"/>
  <c r="U2" i="13"/>
  <c r="T2" i="13"/>
  <c r="R2" i="13"/>
  <c r="S2" i="13" s="1"/>
  <c r="Q2" i="13"/>
  <c r="P2" i="13"/>
  <c r="N2" i="13"/>
  <c r="O2" i="13" s="1"/>
  <c r="M2" i="13"/>
  <c r="L2" i="13"/>
  <c r="C2" i="13" s="1"/>
  <c r="K2" i="13"/>
  <c r="I2" i="13"/>
  <c r="J2" i="13" s="1"/>
  <c r="H2" i="13"/>
  <c r="G2" i="13"/>
  <c r="D2" i="13"/>
  <c r="F2" i="13" s="1"/>
  <c r="AA2" i="12"/>
  <c r="Z2" i="12"/>
  <c r="Y2" i="12"/>
  <c r="X2" i="12"/>
  <c r="V2" i="12"/>
  <c r="W2" i="12" s="1"/>
  <c r="U2" i="12"/>
  <c r="T2" i="12"/>
  <c r="R2" i="12"/>
  <c r="S2" i="12" s="1"/>
  <c r="Q2" i="12"/>
  <c r="P2" i="12"/>
  <c r="O2" i="12"/>
  <c r="N2" i="12"/>
  <c r="K2" i="12" s="1"/>
  <c r="M2" i="12"/>
  <c r="L2" i="12"/>
  <c r="B2" i="12" s="1"/>
  <c r="G2" i="12"/>
  <c r="D2" i="12"/>
  <c r="F2" i="12" s="1"/>
  <c r="C2" i="12"/>
  <c r="Z2" i="11"/>
  <c r="AA2" i="11" s="1"/>
  <c r="Y2" i="11"/>
  <c r="X2" i="11"/>
  <c r="V2" i="11"/>
  <c r="W2" i="11" s="1"/>
  <c r="U2" i="11"/>
  <c r="T2" i="11"/>
  <c r="R2" i="11"/>
  <c r="S2" i="11" s="1"/>
  <c r="Q2" i="11"/>
  <c r="P2" i="11"/>
  <c r="N2" i="11"/>
  <c r="O2" i="11" s="1"/>
  <c r="M2" i="11"/>
  <c r="L2" i="11"/>
  <c r="I2" i="11"/>
  <c r="J2" i="11" s="1"/>
  <c r="H2" i="11"/>
  <c r="G2" i="11"/>
  <c r="D2" i="11"/>
  <c r="E2" i="11" s="1"/>
  <c r="C2" i="11"/>
  <c r="B2" i="11"/>
  <c r="AA2" i="10"/>
  <c r="Z2" i="10"/>
  <c r="Y2" i="10"/>
  <c r="X2" i="10"/>
  <c r="W2" i="10"/>
  <c r="V2" i="10"/>
  <c r="U2" i="10"/>
  <c r="T2" i="10"/>
  <c r="R2" i="10"/>
  <c r="S2" i="10" s="1"/>
  <c r="Q2" i="10"/>
  <c r="P2" i="10"/>
  <c r="O2" i="10"/>
  <c r="N2" i="10"/>
  <c r="M2" i="10"/>
  <c r="L2" i="10"/>
  <c r="B2" i="10" s="1"/>
  <c r="K2" i="10"/>
  <c r="H2" i="10"/>
  <c r="G2" i="10"/>
  <c r="D2" i="10"/>
  <c r="F2" i="10" s="1"/>
  <c r="C2" i="10"/>
  <c r="AA2" i="9"/>
  <c r="Z2" i="9"/>
  <c r="Y2" i="9"/>
  <c r="X2" i="9"/>
  <c r="W2" i="9"/>
  <c r="V2" i="9"/>
  <c r="U2" i="9"/>
  <c r="T2" i="9"/>
  <c r="R2" i="9"/>
  <c r="S2" i="9" s="1"/>
  <c r="Q2" i="9"/>
  <c r="P2" i="9"/>
  <c r="O2" i="9"/>
  <c r="N2" i="9"/>
  <c r="M2" i="9"/>
  <c r="L2" i="9"/>
  <c r="B2" i="9" s="1"/>
  <c r="K2" i="9"/>
  <c r="D2" i="9"/>
  <c r="F2" i="9" s="1"/>
  <c r="C2" i="9"/>
  <c r="AA2" i="8"/>
  <c r="Z2" i="8"/>
  <c r="Y2" i="8"/>
  <c r="X2" i="8"/>
  <c r="V2" i="8"/>
  <c r="W2" i="8" s="1"/>
  <c r="U2" i="8"/>
  <c r="T2" i="8"/>
  <c r="R2" i="8"/>
  <c r="S2" i="8" s="1"/>
  <c r="Q2" i="8"/>
  <c r="P2" i="8"/>
  <c r="O2" i="8"/>
  <c r="N2" i="8"/>
  <c r="M2" i="8"/>
  <c r="L2" i="8"/>
  <c r="B2" i="8" s="1"/>
  <c r="K2" i="8"/>
  <c r="I2" i="8"/>
  <c r="J2" i="8" s="1"/>
  <c r="H2" i="8"/>
  <c r="G2" i="8"/>
  <c r="D2" i="8"/>
  <c r="E2" i="8" s="1"/>
  <c r="C2" i="8"/>
  <c r="AA2" i="7"/>
  <c r="Z2" i="7"/>
  <c r="Y2" i="7"/>
  <c r="X2" i="7"/>
  <c r="W2" i="7"/>
  <c r="V2" i="7"/>
  <c r="U2" i="7"/>
  <c r="T2" i="7"/>
  <c r="R2" i="7"/>
  <c r="S2" i="7" s="1"/>
  <c r="Q2" i="7"/>
  <c r="P2" i="7"/>
  <c r="O2" i="7"/>
  <c r="N2" i="7"/>
  <c r="M2" i="7"/>
  <c r="L2" i="7"/>
  <c r="B2" i="7" s="1"/>
  <c r="K2" i="7"/>
  <c r="I2" i="7"/>
  <c r="J2" i="7" s="1"/>
  <c r="H2" i="7"/>
  <c r="G2" i="7"/>
  <c r="D2" i="7"/>
  <c r="F2" i="7" s="1"/>
  <c r="C2" i="7"/>
  <c r="Z2" i="6"/>
  <c r="AA2" i="6" s="1"/>
  <c r="Y2" i="6"/>
  <c r="X2" i="6"/>
  <c r="V2" i="6"/>
  <c r="W2" i="6" s="1"/>
  <c r="U2" i="6"/>
  <c r="T2" i="6"/>
  <c r="R2" i="6"/>
  <c r="S2" i="6" s="1"/>
  <c r="Q2" i="6"/>
  <c r="P2" i="6"/>
  <c r="N2" i="6"/>
  <c r="O2" i="6" s="1"/>
  <c r="M2" i="6"/>
  <c r="L2" i="6"/>
  <c r="I2" i="6" s="1"/>
  <c r="J2" i="6" s="1"/>
  <c r="D2" i="6"/>
  <c r="F2" i="6" s="1"/>
  <c r="C2" i="6"/>
  <c r="B2" i="6"/>
  <c r="Z2" i="5"/>
  <c r="AA2" i="5" s="1"/>
  <c r="Y2" i="5"/>
  <c r="X2" i="5"/>
  <c r="V2" i="5"/>
  <c r="W2" i="5" s="1"/>
  <c r="U2" i="5"/>
  <c r="T2" i="5"/>
  <c r="R2" i="5"/>
  <c r="S2" i="5" s="1"/>
  <c r="Q2" i="5"/>
  <c r="P2" i="5"/>
  <c r="N2" i="5"/>
  <c r="O2" i="5" s="1"/>
  <c r="M2" i="5"/>
  <c r="L2" i="5"/>
  <c r="C2" i="5" s="1"/>
  <c r="L2" i="4"/>
  <c r="D2" i="4" s="1"/>
  <c r="Z2" i="4"/>
  <c r="AA2" i="4" s="1"/>
  <c r="Y2" i="4"/>
  <c r="X2" i="4"/>
  <c r="V2" i="4"/>
  <c r="W2" i="4" s="1"/>
  <c r="U2" i="4"/>
  <c r="T2" i="4"/>
  <c r="R2" i="4"/>
  <c r="S2" i="4" s="1"/>
  <c r="Q2" i="4"/>
  <c r="P2" i="4"/>
  <c r="N2" i="4"/>
  <c r="O2" i="4" s="1"/>
  <c r="M2" i="4"/>
  <c r="E2" i="14" l="1"/>
  <c r="H2" i="14"/>
  <c r="I2" i="14"/>
  <c r="J2" i="14" s="1"/>
  <c r="B2" i="14"/>
  <c r="E2" i="13"/>
  <c r="B2" i="13"/>
  <c r="E2" i="12"/>
  <c r="H2" i="12"/>
  <c r="I2" i="12"/>
  <c r="J2" i="12" s="1"/>
  <c r="F2" i="11"/>
  <c r="K2" i="11"/>
  <c r="I2" i="10"/>
  <c r="J2" i="10" s="1"/>
  <c r="E2" i="10"/>
  <c r="E2" i="9"/>
  <c r="G2" i="9"/>
  <c r="H2" i="9"/>
  <c r="I2" i="9"/>
  <c r="J2" i="9" s="1"/>
  <c r="F2" i="8"/>
  <c r="E2" i="7"/>
  <c r="E2" i="6"/>
  <c r="G2" i="6"/>
  <c r="H2" i="6"/>
  <c r="K2" i="6"/>
  <c r="B2" i="5"/>
  <c r="D2" i="5"/>
  <c r="G2" i="5"/>
  <c r="H2" i="5"/>
  <c r="I2" i="5"/>
  <c r="J2" i="5" s="1"/>
  <c r="K2" i="5"/>
  <c r="K2" i="4"/>
  <c r="F2" i="4"/>
  <c r="E2" i="4"/>
  <c r="C2" i="4"/>
  <c r="I2" i="4"/>
  <c r="J2" i="4" s="1"/>
  <c r="H2" i="4"/>
  <c r="G2" i="4"/>
  <c r="B2" i="4"/>
  <c r="F2" i="5" l="1"/>
  <c r="E2" i="5"/>
</calcChain>
</file>

<file path=xl/sharedStrings.xml><?xml version="1.0" encoding="utf-8"?>
<sst xmlns="http://schemas.openxmlformats.org/spreadsheetml/2006/main" count="927" uniqueCount="61">
  <si>
    <t>DNB</t>
  </si>
  <si>
    <t>y = Jaar</t>
  </si>
  <si>
    <t>Y-2</t>
  </si>
  <si>
    <t>Y-1</t>
  </si>
  <si>
    <t>Y</t>
  </si>
  <si>
    <t>Y+1</t>
  </si>
  <si>
    <t>Y+2</t>
  </si>
  <si>
    <t>Y+3</t>
  </si>
  <si>
    <t>vervangingen    door</t>
  </si>
  <si>
    <t>buitengebruikstellingen     van</t>
  </si>
  <si>
    <t xml:space="preserve">Nieuw / uitbreidingen </t>
  </si>
  <si>
    <t>Vorig plan Verwachte 1/1/Y-1</t>
  </si>
  <si>
    <t>1/01/Y-1</t>
  </si>
  <si>
    <t>Vorig plan Verwachte 1/1/Y</t>
  </si>
  <si>
    <t>1/01/Y</t>
  </si>
  <si>
    <t>vervangingen door</t>
  </si>
  <si>
    <t>buitengebruikstellingen van</t>
  </si>
  <si>
    <t xml:space="preserve">uitbreiden </t>
  </si>
  <si>
    <t>1/01/Y+1</t>
  </si>
  <si>
    <t>1/01/Y+2</t>
  </si>
  <si>
    <t>1/01/Y+3</t>
  </si>
  <si>
    <t>1/01/Y+4</t>
  </si>
  <si>
    <t>Middenspanningsnetten</t>
  </si>
  <si>
    <t>Niet-geïsoleerde bov.gronds lijn</t>
  </si>
  <si>
    <t>Geïsoleerde bov.grondse lijn</t>
  </si>
  <si>
    <t>Ondergrondse kabel</t>
  </si>
  <si>
    <t>Totaal lijnen en kabels MS</t>
  </si>
  <si>
    <t>Laagspanningsnetten</t>
  </si>
  <si>
    <t>230V 3-draads</t>
  </si>
  <si>
    <t>230V 4-draads</t>
  </si>
  <si>
    <t>400V</t>
  </si>
  <si>
    <t>Totaal lijnen en kabels LS (*)</t>
  </si>
  <si>
    <t>Posten (middenspanning)</t>
  </si>
  <si>
    <t>Transformatorenstations</t>
  </si>
  <si>
    <t>Schakelposten</t>
  </si>
  <si>
    <t>Cabines (middenspanning/laagspanning)</t>
  </si>
  <si>
    <t>Klantcabines</t>
  </si>
  <si>
    <t>Distributiecabines</t>
  </si>
  <si>
    <t>Distributietransformatoren (distributiecabines)</t>
  </si>
  <si>
    <t>Transformator klantcabine (asset netgebruiker)</t>
  </si>
  <si>
    <t>Aansluitingen</t>
  </si>
  <si>
    <t xml:space="preserve">Aansluitingen middenspanning </t>
  </si>
  <si>
    <t>Aansluitingen laagspanning</t>
  </si>
  <si>
    <t>Aansluitingen productie-installaties - injectie &gt;400kva</t>
  </si>
  <si>
    <t>Meetapparatuur</t>
  </si>
  <si>
    <t xml:space="preserve">Facturatie meters middenspanning </t>
  </si>
  <si>
    <t>Facturatie meters laagspanning</t>
  </si>
  <si>
    <t>Budgetmeters</t>
  </si>
  <si>
    <t>(*) voor 1/01/Y gelijk aan de som per type lijn enerzijds, en som per spanningsniveau anderzijds</t>
  </si>
  <si>
    <t>Fluvius</t>
  </si>
  <si>
    <t>Fluvius Antwerpen</t>
  </si>
  <si>
    <t>Fluvius Limburg</t>
  </si>
  <si>
    <t>Fluvius West</t>
  </si>
  <si>
    <t>Gaselwest</t>
  </si>
  <si>
    <t>Imewo</t>
  </si>
  <si>
    <t>Intergem</t>
  </si>
  <si>
    <t>Iveka</t>
  </si>
  <si>
    <t>Iverlek</t>
  </si>
  <si>
    <t>PBE</t>
  </si>
  <si>
    <t>Sibelgas</t>
  </si>
  <si>
    <t>nvt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</si>
</sst>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6" x14ac:knownFonts="1"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sz val="11"/>
      <color indexed="17"/>
      <name val="Calibri"/>
      <family val="2"/>
    </font>
    <font>
      <sz val="11"/>
      <color indexed="4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i/>
      <sz val="8"/>
      <name val="Arial"/>
      <family val="2"/>
    </font>
    <font>
      <b/>
      <sz val="16"/>
      <color indexed="23"/>
      <name val="Arial"/>
      <family val="2"/>
    </font>
    <font>
      <b/>
      <sz val="18"/>
      <color theme="3"/>
      <name val="Cambria"/>
      <family val="2"/>
      <scheme val="major"/>
    </font>
    <font>
      <sz val="10"/>
      <name val="MS Sans Serif"/>
      <family val="2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i/>
      <sz val="8"/>
      <color rgb="FFFF0000"/>
      <name val="Arial"/>
      <family val="2"/>
    </font>
    <font>
      <b/>
      <sz val="8"/>
      <color theme="1"/>
      <name val="Arial"/>
      <family val="2"/>
    </font>
    <font>
      <i/>
      <sz val="8"/>
      <name val="Arial"/>
      <family val="2"/>
    </font>
  </fonts>
  <fills count="7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5"/>
        <bgColor indexed="45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bgColor theme="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2">
    <xf numFmtId="0" fontId="0" fillId="0" borderId="0"/>
    <xf numFmtId="0" fontId="2" fillId="0" borderId="0"/>
    <xf numFmtId="0" fontId="1" fillId="0" borderId="0"/>
    <xf numFmtId="0" fontId="1" fillId="0" borderId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7" fillId="9" borderId="0" applyNumberFormat="0" applyBorder="0" applyAlignment="0" applyProtection="0"/>
    <xf numFmtId="0" fontId="16" fillId="7" borderId="0" applyNumberFormat="0" applyBorder="0" applyAlignment="0" applyProtection="0"/>
    <xf numFmtId="0" fontId="12" fillId="7" borderId="4" applyNumberFormat="0" applyAlignment="0" applyProtection="0"/>
    <xf numFmtId="0" fontId="27" fillId="4" borderId="14" applyNumberFormat="0" applyAlignment="0" applyProtection="0"/>
    <xf numFmtId="0" fontId="8" fillId="4" borderId="4" applyNumberFormat="0" applyAlignment="0" applyProtection="0"/>
    <xf numFmtId="0" fontId="10" fillId="0" borderId="6" applyNumberFormat="0" applyFill="0" applyAlignment="0" applyProtection="0"/>
    <xf numFmtId="0" fontId="9" fillId="5" borderId="5" applyNumberFormat="0" applyAlignment="0" applyProtection="0"/>
    <xf numFmtId="0" fontId="28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26" fillId="0" borderId="13" applyNumberFormat="0" applyFill="0" applyAlignment="0" applyProtection="0"/>
    <xf numFmtId="4" fontId="18" fillId="10" borderId="11" applyNumberFormat="0" applyProtection="0">
      <alignment vertical="center"/>
    </xf>
    <xf numFmtId="4" fontId="19" fillId="10" borderId="11" applyNumberFormat="0" applyProtection="0">
      <alignment vertical="center"/>
    </xf>
    <xf numFmtId="4" fontId="18" fillId="10" borderId="11" applyNumberFormat="0" applyProtection="0">
      <alignment horizontal="left" vertical="center" indent="1"/>
    </xf>
    <xf numFmtId="0" fontId="18" fillId="10" borderId="11" applyNumberFormat="0" applyProtection="0">
      <alignment horizontal="left" vertical="top" indent="1"/>
    </xf>
    <xf numFmtId="4" fontId="18" fillId="11" borderId="0" applyNumberFormat="0" applyProtection="0">
      <alignment horizontal="left" vertical="center" indent="1"/>
    </xf>
    <xf numFmtId="4" fontId="20" fillId="12" borderId="11" applyNumberFormat="0" applyProtection="0">
      <alignment horizontal="right" vertical="center"/>
    </xf>
    <xf numFmtId="4" fontId="20" fillId="13" borderId="11" applyNumberFormat="0" applyProtection="0">
      <alignment horizontal="right" vertical="center"/>
    </xf>
    <xf numFmtId="4" fontId="20" fillId="14" borderId="11" applyNumberFormat="0" applyProtection="0">
      <alignment horizontal="right" vertical="center"/>
    </xf>
    <xf numFmtId="4" fontId="20" fillId="15" borderId="11" applyNumberFormat="0" applyProtection="0">
      <alignment horizontal="right" vertical="center"/>
    </xf>
    <xf numFmtId="4" fontId="20" fillId="16" borderId="11" applyNumberFormat="0" applyProtection="0">
      <alignment horizontal="right" vertical="center"/>
    </xf>
    <xf numFmtId="4" fontId="20" fillId="17" borderId="11" applyNumberFormat="0" applyProtection="0">
      <alignment horizontal="right" vertical="center"/>
    </xf>
    <xf numFmtId="4" fontId="20" fillId="18" borderId="11" applyNumberFormat="0" applyProtection="0">
      <alignment horizontal="right" vertical="center"/>
    </xf>
    <xf numFmtId="4" fontId="20" fillId="19" borderId="11" applyNumberFormat="0" applyProtection="0">
      <alignment horizontal="right" vertical="center"/>
    </xf>
    <xf numFmtId="4" fontId="20" fillId="20" borderId="11" applyNumberFormat="0" applyProtection="0">
      <alignment horizontal="right" vertical="center"/>
    </xf>
    <xf numFmtId="4" fontId="18" fillId="21" borderId="12" applyNumberFormat="0" applyProtection="0">
      <alignment horizontal="left" vertical="center" indent="1"/>
    </xf>
    <xf numFmtId="4" fontId="20" fillId="22" borderId="0" applyNumberFormat="0" applyProtection="0">
      <alignment horizontal="left" vertical="center" indent="1"/>
    </xf>
    <xf numFmtId="4" fontId="21" fillId="23" borderId="0" applyNumberFormat="0" applyProtection="0">
      <alignment horizontal="left" vertical="center" indent="1"/>
    </xf>
    <xf numFmtId="4" fontId="20" fillId="11" borderId="11" applyNumberFormat="0" applyProtection="0">
      <alignment horizontal="right" vertical="center"/>
    </xf>
    <xf numFmtId="4" fontId="20" fillId="22" borderId="0" applyNumberFormat="0" applyProtection="0">
      <alignment horizontal="left" vertical="center" indent="1"/>
    </xf>
    <xf numFmtId="4" fontId="20" fillId="11" borderId="0" applyNumberFormat="0" applyProtection="0">
      <alignment horizontal="left" vertical="center" indent="1"/>
    </xf>
    <xf numFmtId="0" fontId="1" fillId="23" borderId="11" applyNumberFormat="0" applyProtection="0">
      <alignment horizontal="left" vertical="center" indent="1"/>
    </xf>
    <xf numFmtId="0" fontId="1" fillId="23" borderId="11" applyNumberFormat="0" applyProtection="0">
      <alignment horizontal="left" vertical="top" indent="1"/>
    </xf>
    <xf numFmtId="0" fontId="1" fillId="11" borderId="11" applyNumberFormat="0" applyProtection="0">
      <alignment horizontal="left" vertical="center" indent="1"/>
    </xf>
    <xf numFmtId="0" fontId="1" fillId="11" borderId="11" applyNumberFormat="0" applyProtection="0">
      <alignment horizontal="left" vertical="top" indent="1"/>
    </xf>
    <xf numFmtId="0" fontId="1" fillId="24" borderId="11" applyNumberFormat="0" applyProtection="0">
      <alignment horizontal="left" vertical="center" indent="1"/>
    </xf>
    <xf numFmtId="0" fontId="1" fillId="24" borderId="11" applyNumberFormat="0" applyProtection="0">
      <alignment horizontal="left" vertical="top" indent="1"/>
    </xf>
    <xf numFmtId="0" fontId="1" fillId="22" borderId="11" applyNumberFormat="0" applyProtection="0">
      <alignment horizontal="left" vertical="center" indent="1"/>
    </xf>
    <xf numFmtId="0" fontId="1" fillId="22" borderId="11" applyNumberFormat="0" applyProtection="0">
      <alignment horizontal="left" vertical="top" indent="1"/>
    </xf>
    <xf numFmtId="0" fontId="1" fillId="25" borderId="3" applyNumberFormat="0">
      <protection locked="0"/>
    </xf>
    <xf numFmtId="4" fontId="20" fillId="26" borderId="11" applyNumberFormat="0" applyProtection="0">
      <alignment vertical="center"/>
    </xf>
    <xf numFmtId="4" fontId="22" fillId="26" borderId="11" applyNumberFormat="0" applyProtection="0">
      <alignment vertical="center"/>
    </xf>
    <xf numFmtId="4" fontId="20" fillId="26" borderId="11" applyNumberFormat="0" applyProtection="0">
      <alignment horizontal="left" vertical="center" indent="1"/>
    </xf>
    <xf numFmtId="0" fontId="20" fillId="26" borderId="11" applyNumberFormat="0" applyProtection="0">
      <alignment horizontal="left" vertical="top" indent="1"/>
    </xf>
    <xf numFmtId="4" fontId="20" fillId="22" borderId="11" applyNumberFormat="0" applyProtection="0">
      <alignment horizontal="right" vertical="center"/>
    </xf>
    <xf numFmtId="4" fontId="22" fillId="22" borderId="11" applyNumberFormat="0" applyProtection="0">
      <alignment horizontal="right" vertical="center"/>
    </xf>
    <xf numFmtId="4" fontId="20" fillId="11" borderId="11" applyNumberFormat="0" applyProtection="0">
      <alignment horizontal="left" vertical="center" indent="1"/>
    </xf>
    <xf numFmtId="0" fontId="20" fillId="11" borderId="11" applyNumberFormat="0" applyProtection="0">
      <alignment horizontal="left" vertical="top" indent="1"/>
    </xf>
    <xf numFmtId="4" fontId="23" fillId="27" borderId="0" applyNumberFormat="0" applyProtection="0">
      <alignment horizontal="left" vertical="center" indent="1"/>
    </xf>
    <xf numFmtId="4" fontId="24" fillId="22" borderId="11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2" fillId="7" borderId="15" applyNumberFormat="0" applyAlignment="0" applyProtection="0"/>
    <xf numFmtId="0" fontId="8" fillId="4" borderId="15" applyNumberFormat="0" applyAlignment="0" applyProtection="0"/>
    <xf numFmtId="0" fontId="1" fillId="8" borderId="16" applyNumberFormat="0" applyFont="0" applyAlignment="0" applyProtection="0"/>
    <xf numFmtId="4" fontId="18" fillId="10" borderId="17" applyNumberFormat="0" applyProtection="0">
      <alignment vertical="center"/>
    </xf>
    <xf numFmtId="4" fontId="19" fillId="10" borderId="17" applyNumberFormat="0" applyProtection="0">
      <alignment vertical="center"/>
    </xf>
    <xf numFmtId="4" fontId="18" fillId="10" borderId="17" applyNumberFormat="0" applyProtection="0">
      <alignment horizontal="left" vertical="center" indent="1"/>
    </xf>
    <xf numFmtId="0" fontId="18" fillId="10" borderId="17" applyNumberFormat="0" applyProtection="0">
      <alignment horizontal="left" vertical="top" indent="1"/>
    </xf>
    <xf numFmtId="4" fontId="20" fillId="12" borderId="17" applyNumberFormat="0" applyProtection="0">
      <alignment horizontal="right" vertical="center"/>
    </xf>
    <xf numFmtId="4" fontId="20" fillId="13" borderId="17" applyNumberFormat="0" applyProtection="0">
      <alignment horizontal="right" vertical="center"/>
    </xf>
    <xf numFmtId="4" fontId="20" fillId="14" borderId="17" applyNumberFormat="0" applyProtection="0">
      <alignment horizontal="right" vertical="center"/>
    </xf>
    <xf numFmtId="4" fontId="20" fillId="15" borderId="17" applyNumberFormat="0" applyProtection="0">
      <alignment horizontal="right" vertical="center"/>
    </xf>
    <xf numFmtId="4" fontId="20" fillId="16" borderId="17" applyNumberFormat="0" applyProtection="0">
      <alignment horizontal="right" vertical="center"/>
    </xf>
    <xf numFmtId="4" fontId="20" fillId="17" borderId="17" applyNumberFormat="0" applyProtection="0">
      <alignment horizontal="right" vertical="center"/>
    </xf>
    <xf numFmtId="4" fontId="20" fillId="18" borderId="17" applyNumberFormat="0" applyProtection="0">
      <alignment horizontal="right" vertical="center"/>
    </xf>
    <xf numFmtId="4" fontId="20" fillId="19" borderId="17" applyNumberFormat="0" applyProtection="0">
      <alignment horizontal="right" vertical="center"/>
    </xf>
    <xf numFmtId="4" fontId="20" fillId="20" borderId="17" applyNumberFormat="0" applyProtection="0">
      <alignment horizontal="right" vertical="center"/>
    </xf>
    <xf numFmtId="4" fontId="20" fillId="11" borderId="17" applyNumberFormat="0" applyProtection="0">
      <alignment horizontal="right" vertical="center"/>
    </xf>
    <xf numFmtId="0" fontId="1" fillId="23" borderId="17" applyNumberFormat="0" applyProtection="0">
      <alignment horizontal="left" vertical="center" indent="1"/>
    </xf>
    <xf numFmtId="0" fontId="1" fillId="23" borderId="17" applyNumberFormat="0" applyProtection="0">
      <alignment horizontal="left" vertical="top" indent="1"/>
    </xf>
    <xf numFmtId="0" fontId="1" fillId="11" borderId="17" applyNumberFormat="0" applyProtection="0">
      <alignment horizontal="left" vertical="center" indent="1"/>
    </xf>
    <xf numFmtId="0" fontId="1" fillId="11" borderId="17" applyNumberFormat="0" applyProtection="0">
      <alignment horizontal="left" vertical="top" indent="1"/>
    </xf>
    <xf numFmtId="0" fontId="1" fillId="24" borderId="17" applyNumberFormat="0" applyProtection="0">
      <alignment horizontal="left" vertical="center" indent="1"/>
    </xf>
    <xf numFmtId="0" fontId="1" fillId="24" borderId="17" applyNumberFormat="0" applyProtection="0">
      <alignment horizontal="left" vertical="top" indent="1"/>
    </xf>
    <xf numFmtId="0" fontId="1" fillId="22" borderId="17" applyNumberFormat="0" applyProtection="0">
      <alignment horizontal="left" vertical="center" indent="1"/>
    </xf>
    <xf numFmtId="0" fontId="1" fillId="22" borderId="17" applyNumberFormat="0" applyProtection="0">
      <alignment horizontal="left" vertical="top" indent="1"/>
    </xf>
    <xf numFmtId="0" fontId="1" fillId="25" borderId="18" applyNumberFormat="0">
      <protection locked="0"/>
    </xf>
    <xf numFmtId="4" fontId="20" fillId="26" borderId="17" applyNumberFormat="0" applyProtection="0">
      <alignment vertical="center"/>
    </xf>
    <xf numFmtId="4" fontId="22" fillId="26" borderId="17" applyNumberFormat="0" applyProtection="0">
      <alignment vertical="center"/>
    </xf>
    <xf numFmtId="4" fontId="20" fillId="26" borderId="17" applyNumberFormat="0" applyProtection="0">
      <alignment horizontal="left" vertical="center" indent="1"/>
    </xf>
    <xf numFmtId="0" fontId="20" fillId="26" borderId="17" applyNumberFormat="0" applyProtection="0">
      <alignment horizontal="left" vertical="top" indent="1"/>
    </xf>
    <xf numFmtId="4" fontId="20" fillId="22" borderId="17" applyNumberFormat="0" applyProtection="0">
      <alignment horizontal="right" vertical="center"/>
    </xf>
    <xf numFmtId="4" fontId="22" fillId="22" borderId="17" applyNumberFormat="0" applyProtection="0">
      <alignment horizontal="right" vertical="center"/>
    </xf>
    <xf numFmtId="4" fontId="20" fillId="11" borderId="17" applyNumberFormat="0" applyProtection="0">
      <alignment horizontal="left" vertical="center" indent="1"/>
    </xf>
    <xf numFmtId="0" fontId="20" fillId="11" borderId="17" applyNumberFormat="0" applyProtection="0">
      <alignment horizontal="left" vertical="top" indent="1"/>
    </xf>
    <xf numFmtId="4" fontId="24" fillId="22" borderId="17" applyNumberFormat="0" applyProtection="0">
      <alignment horizontal="right" vertical="center"/>
    </xf>
    <xf numFmtId="4" fontId="20" fillId="30" borderId="14" applyNumberFormat="0" applyProtection="0">
      <alignment vertical="center"/>
    </xf>
    <xf numFmtId="4" fontId="22" fillId="30" borderId="14" applyNumberFormat="0" applyProtection="0">
      <alignment vertical="center"/>
    </xf>
    <xf numFmtId="4" fontId="20" fillId="30" borderId="14" applyNumberFormat="0" applyProtection="0">
      <alignment horizontal="left" vertical="center" indent="1"/>
    </xf>
    <xf numFmtId="4" fontId="20" fillId="30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4" fontId="20" fillId="32" borderId="14" applyNumberFormat="0" applyProtection="0">
      <alignment horizontal="right" vertical="center"/>
    </xf>
    <xf numFmtId="4" fontId="20" fillId="33" borderId="14" applyNumberFormat="0" applyProtection="0">
      <alignment horizontal="right" vertical="center"/>
    </xf>
    <xf numFmtId="4" fontId="20" fillId="34" borderId="14" applyNumberFormat="0" applyProtection="0">
      <alignment horizontal="right" vertical="center"/>
    </xf>
    <xf numFmtId="4" fontId="20" fillId="35" borderId="14" applyNumberFormat="0" applyProtection="0">
      <alignment horizontal="right" vertical="center"/>
    </xf>
    <xf numFmtId="4" fontId="20" fillId="36" borderId="14" applyNumberFormat="0" applyProtection="0">
      <alignment horizontal="right" vertical="center"/>
    </xf>
    <xf numFmtId="4" fontId="20" fillId="37" borderId="14" applyNumberFormat="0" applyProtection="0">
      <alignment horizontal="right" vertical="center"/>
    </xf>
    <xf numFmtId="4" fontId="20" fillId="38" borderId="14" applyNumberFormat="0" applyProtection="0">
      <alignment horizontal="right" vertical="center"/>
    </xf>
    <xf numFmtId="4" fontId="20" fillId="39" borderId="14" applyNumberFormat="0" applyProtection="0">
      <alignment horizontal="right" vertical="center"/>
    </xf>
    <xf numFmtId="4" fontId="20" fillId="40" borderId="14" applyNumberFormat="0" applyProtection="0">
      <alignment horizontal="right" vertical="center"/>
    </xf>
    <xf numFmtId="4" fontId="18" fillId="41" borderId="14" applyNumberFormat="0" applyProtection="0">
      <alignment horizontal="left" vertical="center" indent="1"/>
    </xf>
    <xf numFmtId="4" fontId="20" fillId="42" borderId="23" applyNumberFormat="0" applyProtection="0">
      <alignment horizontal="left" vertical="center" indent="1"/>
    </xf>
    <xf numFmtId="4" fontId="21" fillId="43" borderId="0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4" fontId="20" fillId="42" borderId="14" applyNumberFormat="0" applyProtection="0">
      <alignment horizontal="left" vertical="center" indent="1"/>
    </xf>
    <xf numFmtId="4" fontId="20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0" borderId="0"/>
    <xf numFmtId="4" fontId="20" fillId="46" borderId="14" applyNumberFormat="0" applyProtection="0">
      <alignment vertical="center"/>
    </xf>
    <xf numFmtId="4" fontId="22" fillId="46" borderId="14" applyNumberFormat="0" applyProtection="0">
      <alignment vertical="center"/>
    </xf>
    <xf numFmtId="4" fontId="20" fillId="46" borderId="14" applyNumberFormat="0" applyProtection="0">
      <alignment horizontal="left" vertical="center" indent="1"/>
    </xf>
    <xf numFmtId="4" fontId="20" fillId="46" borderId="14" applyNumberFormat="0" applyProtection="0">
      <alignment horizontal="left" vertical="center" indent="1"/>
    </xf>
    <xf numFmtId="4" fontId="20" fillId="42" borderId="14" applyNumberFormat="0" applyProtection="0">
      <alignment horizontal="right" vertical="center"/>
    </xf>
    <xf numFmtId="4" fontId="22" fillId="42" borderId="14" applyNumberFormat="0" applyProtection="0">
      <alignment horizontal="right" vertical="center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30" fillId="0" borderId="0"/>
    <xf numFmtId="4" fontId="24" fillId="42" borderId="14" applyNumberFormat="0" applyProtection="0">
      <alignment horizontal="right" vertical="center"/>
    </xf>
    <xf numFmtId="0" fontId="32" fillId="0" borderId="0"/>
    <xf numFmtId="9" fontId="1" fillId="0" borderId="0" applyFont="0" applyFill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33" fillId="57" borderId="0" applyNumberFormat="0" applyBorder="0" applyAlignment="0" applyProtection="0"/>
    <xf numFmtId="0" fontId="33" fillId="61" borderId="0" applyNumberFormat="0" applyBorder="0" applyAlignment="0" applyProtection="0"/>
    <xf numFmtId="0" fontId="33" fillId="65" borderId="0" applyNumberFormat="0" applyBorder="0" applyAlignment="0" applyProtection="0"/>
    <xf numFmtId="0" fontId="33" fillId="69" borderId="0" applyNumberFormat="0" applyBorder="0" applyAlignment="0" applyProtection="0"/>
    <xf numFmtId="0" fontId="33" fillId="73" borderId="0" applyNumberFormat="0" applyBorder="0" applyAlignment="0" applyProtection="0"/>
    <xf numFmtId="0" fontId="33" fillId="77" borderId="0" applyNumberFormat="0" applyBorder="0" applyAlignment="0" applyProtection="0"/>
    <xf numFmtId="0" fontId="33" fillId="54" borderId="0" applyNumberFormat="0" applyBorder="0" applyAlignment="0" applyProtection="0"/>
    <xf numFmtId="0" fontId="33" fillId="58" borderId="0" applyNumberFormat="0" applyBorder="0" applyAlignment="0" applyProtection="0"/>
    <xf numFmtId="0" fontId="33" fillId="62" borderId="0" applyNumberFormat="0" applyBorder="0" applyAlignment="0" applyProtection="0"/>
    <xf numFmtId="0" fontId="33" fillId="66" borderId="0" applyNumberFormat="0" applyBorder="0" applyAlignment="0" applyProtection="0"/>
    <xf numFmtId="0" fontId="33" fillId="70" borderId="0" applyNumberFormat="0" applyBorder="0" applyAlignment="0" applyProtection="0"/>
    <xf numFmtId="0" fontId="33" fillId="74" borderId="0" applyNumberFormat="0" applyBorder="0" applyAlignment="0" applyProtection="0"/>
    <xf numFmtId="0" fontId="34" fillId="51" borderId="27" applyNumberFormat="0" applyAlignment="0" applyProtection="0"/>
    <xf numFmtId="0" fontId="35" fillId="52" borderId="30" applyNumberFormat="0" applyAlignment="0" applyProtection="0"/>
    <xf numFmtId="0" fontId="36" fillId="0" borderId="29" applyNumberFormat="0" applyFill="0" applyAlignment="0" applyProtection="0"/>
    <xf numFmtId="0" fontId="37" fillId="47" borderId="0" applyNumberFormat="0" applyBorder="0" applyAlignment="0" applyProtection="0"/>
    <xf numFmtId="0" fontId="38" fillId="50" borderId="27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1" fillId="0" borderId="26" applyNumberFormat="0" applyFill="0" applyAlignment="0" applyProtection="0"/>
    <xf numFmtId="0" fontId="41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2" fillId="53" borderId="31" applyNumberFormat="0" applyFont="0" applyAlignment="0" applyProtection="0"/>
    <xf numFmtId="0" fontId="2" fillId="53" borderId="31" applyNumberFormat="0" applyFont="0" applyAlignment="0" applyProtection="0"/>
    <xf numFmtId="0" fontId="2" fillId="53" borderId="31" applyNumberFormat="0" applyFont="0" applyAlignment="0" applyProtection="0"/>
    <xf numFmtId="0" fontId="43" fillId="48" borderId="0" applyNumberFormat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" fontId="20" fillId="30" borderId="14" applyNumberFormat="0" applyProtection="0">
      <alignment vertical="center"/>
    </xf>
    <xf numFmtId="4" fontId="20" fillId="30" borderId="14" applyNumberFormat="0" applyProtection="0">
      <alignment vertical="center"/>
    </xf>
    <xf numFmtId="4" fontId="20" fillId="30" borderId="14" applyNumberFormat="0" applyProtection="0">
      <alignment vertical="center"/>
    </xf>
    <xf numFmtId="4" fontId="20" fillId="30" borderId="14" applyNumberFormat="0" applyProtection="0">
      <alignment vertical="center"/>
    </xf>
    <xf numFmtId="4" fontId="22" fillId="30" borderId="14" applyNumberFormat="0" applyProtection="0">
      <alignment vertical="center"/>
    </xf>
    <xf numFmtId="4" fontId="22" fillId="30" borderId="14" applyNumberFormat="0" applyProtection="0">
      <alignment vertical="center"/>
    </xf>
    <xf numFmtId="4" fontId="22" fillId="30" borderId="14" applyNumberFormat="0" applyProtection="0">
      <alignment vertical="center"/>
    </xf>
    <xf numFmtId="4" fontId="22" fillId="30" borderId="14" applyNumberFormat="0" applyProtection="0">
      <alignment vertical="center"/>
    </xf>
    <xf numFmtId="4" fontId="20" fillId="30" borderId="14" applyNumberFormat="0" applyProtection="0">
      <alignment horizontal="left" vertical="center" indent="1"/>
    </xf>
    <xf numFmtId="4" fontId="20" fillId="30" borderId="14" applyNumberFormat="0" applyProtection="0">
      <alignment horizontal="left" vertical="center" indent="1"/>
    </xf>
    <xf numFmtId="4" fontId="20" fillId="30" borderId="14" applyNumberFormat="0" applyProtection="0">
      <alignment horizontal="left" vertical="center" indent="1"/>
    </xf>
    <xf numFmtId="4" fontId="20" fillId="30" borderId="14" applyNumberFormat="0" applyProtection="0">
      <alignment horizontal="left" vertical="center" indent="1"/>
    </xf>
    <xf numFmtId="4" fontId="20" fillId="30" borderId="14" applyNumberFormat="0" applyProtection="0">
      <alignment horizontal="left" vertical="center" indent="1"/>
    </xf>
    <xf numFmtId="4" fontId="20" fillId="30" borderId="14" applyNumberFormat="0" applyProtection="0">
      <alignment horizontal="left" vertical="center" indent="1"/>
    </xf>
    <xf numFmtId="4" fontId="20" fillId="30" borderId="14" applyNumberFormat="0" applyProtection="0">
      <alignment horizontal="left" vertical="center" indent="1"/>
    </xf>
    <xf numFmtId="4" fontId="20" fillId="30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4" fontId="20" fillId="32" borderId="14" applyNumberFormat="0" applyProtection="0">
      <alignment horizontal="right" vertical="center"/>
    </xf>
    <xf numFmtId="4" fontId="20" fillId="32" borderId="14" applyNumberFormat="0" applyProtection="0">
      <alignment horizontal="right" vertical="center"/>
    </xf>
    <xf numFmtId="4" fontId="20" fillId="32" borderId="14" applyNumberFormat="0" applyProtection="0">
      <alignment horizontal="right" vertical="center"/>
    </xf>
    <xf numFmtId="4" fontId="20" fillId="32" borderId="14" applyNumberFormat="0" applyProtection="0">
      <alignment horizontal="right" vertical="center"/>
    </xf>
    <xf numFmtId="4" fontId="20" fillId="33" borderId="14" applyNumberFormat="0" applyProtection="0">
      <alignment horizontal="right" vertical="center"/>
    </xf>
    <xf numFmtId="4" fontId="20" fillId="33" borderId="14" applyNumberFormat="0" applyProtection="0">
      <alignment horizontal="right" vertical="center"/>
    </xf>
    <xf numFmtId="4" fontId="20" fillId="33" borderId="14" applyNumberFormat="0" applyProtection="0">
      <alignment horizontal="right" vertical="center"/>
    </xf>
    <xf numFmtId="4" fontId="20" fillId="33" borderId="14" applyNumberFormat="0" applyProtection="0">
      <alignment horizontal="right" vertical="center"/>
    </xf>
    <xf numFmtId="4" fontId="20" fillId="34" borderId="14" applyNumberFormat="0" applyProtection="0">
      <alignment horizontal="right" vertical="center"/>
    </xf>
    <xf numFmtId="4" fontId="20" fillId="34" borderId="14" applyNumberFormat="0" applyProtection="0">
      <alignment horizontal="right" vertical="center"/>
    </xf>
    <xf numFmtId="4" fontId="20" fillId="34" borderId="14" applyNumberFormat="0" applyProtection="0">
      <alignment horizontal="right" vertical="center"/>
    </xf>
    <xf numFmtId="4" fontId="20" fillId="34" borderId="14" applyNumberFormat="0" applyProtection="0">
      <alignment horizontal="right" vertical="center"/>
    </xf>
    <xf numFmtId="4" fontId="20" fillId="35" borderId="14" applyNumberFormat="0" applyProtection="0">
      <alignment horizontal="right" vertical="center"/>
    </xf>
    <xf numFmtId="4" fontId="20" fillId="35" borderId="14" applyNumberFormat="0" applyProtection="0">
      <alignment horizontal="right" vertical="center"/>
    </xf>
    <xf numFmtId="4" fontId="20" fillId="35" borderId="14" applyNumberFormat="0" applyProtection="0">
      <alignment horizontal="right" vertical="center"/>
    </xf>
    <xf numFmtId="4" fontId="20" fillId="35" borderId="14" applyNumberFormat="0" applyProtection="0">
      <alignment horizontal="right" vertical="center"/>
    </xf>
    <xf numFmtId="4" fontId="20" fillId="36" borderId="14" applyNumberFormat="0" applyProtection="0">
      <alignment horizontal="right" vertical="center"/>
    </xf>
    <xf numFmtId="4" fontId="20" fillId="36" borderId="14" applyNumberFormat="0" applyProtection="0">
      <alignment horizontal="right" vertical="center"/>
    </xf>
    <xf numFmtId="4" fontId="20" fillId="36" borderId="14" applyNumberFormat="0" applyProtection="0">
      <alignment horizontal="right" vertical="center"/>
    </xf>
    <xf numFmtId="4" fontId="20" fillId="36" borderId="14" applyNumberFormat="0" applyProtection="0">
      <alignment horizontal="right" vertical="center"/>
    </xf>
    <xf numFmtId="4" fontId="20" fillId="37" borderId="14" applyNumberFormat="0" applyProtection="0">
      <alignment horizontal="right" vertical="center"/>
    </xf>
    <xf numFmtId="4" fontId="20" fillId="37" borderId="14" applyNumberFormat="0" applyProtection="0">
      <alignment horizontal="right" vertical="center"/>
    </xf>
    <xf numFmtId="4" fontId="20" fillId="37" borderId="14" applyNumberFormat="0" applyProtection="0">
      <alignment horizontal="right" vertical="center"/>
    </xf>
    <xf numFmtId="4" fontId="20" fillId="37" borderId="14" applyNumberFormat="0" applyProtection="0">
      <alignment horizontal="right" vertical="center"/>
    </xf>
    <xf numFmtId="4" fontId="20" fillId="38" borderId="14" applyNumberFormat="0" applyProtection="0">
      <alignment horizontal="right" vertical="center"/>
    </xf>
    <xf numFmtId="4" fontId="20" fillId="38" borderId="14" applyNumberFormat="0" applyProtection="0">
      <alignment horizontal="right" vertical="center"/>
    </xf>
    <xf numFmtId="4" fontId="20" fillId="38" borderId="14" applyNumberFormat="0" applyProtection="0">
      <alignment horizontal="right" vertical="center"/>
    </xf>
    <xf numFmtId="4" fontId="20" fillId="38" borderId="14" applyNumberFormat="0" applyProtection="0">
      <alignment horizontal="right" vertical="center"/>
    </xf>
    <xf numFmtId="4" fontId="20" fillId="39" borderId="14" applyNumberFormat="0" applyProtection="0">
      <alignment horizontal="right" vertical="center"/>
    </xf>
    <xf numFmtId="4" fontId="20" fillId="39" borderId="14" applyNumberFormat="0" applyProtection="0">
      <alignment horizontal="right" vertical="center"/>
    </xf>
    <xf numFmtId="4" fontId="20" fillId="39" borderId="14" applyNumberFormat="0" applyProtection="0">
      <alignment horizontal="right" vertical="center"/>
    </xf>
    <xf numFmtId="4" fontId="20" fillId="39" borderId="14" applyNumberFormat="0" applyProtection="0">
      <alignment horizontal="right" vertical="center"/>
    </xf>
    <xf numFmtId="4" fontId="20" fillId="40" borderId="14" applyNumberFormat="0" applyProtection="0">
      <alignment horizontal="right" vertical="center"/>
    </xf>
    <xf numFmtId="4" fontId="20" fillId="40" borderId="14" applyNumberFormat="0" applyProtection="0">
      <alignment horizontal="right" vertical="center"/>
    </xf>
    <xf numFmtId="4" fontId="20" fillId="40" borderId="14" applyNumberFormat="0" applyProtection="0">
      <alignment horizontal="right" vertical="center"/>
    </xf>
    <xf numFmtId="4" fontId="20" fillId="40" borderId="14" applyNumberFormat="0" applyProtection="0">
      <alignment horizontal="right" vertical="center"/>
    </xf>
    <xf numFmtId="4" fontId="18" fillId="41" borderId="14" applyNumberFormat="0" applyProtection="0">
      <alignment horizontal="left" vertical="center" indent="1"/>
    </xf>
    <xf numFmtId="4" fontId="18" fillId="41" borderId="14" applyNumberFormat="0" applyProtection="0">
      <alignment horizontal="left" vertical="center" indent="1"/>
    </xf>
    <xf numFmtId="4" fontId="18" fillId="41" borderId="14" applyNumberFormat="0" applyProtection="0">
      <alignment horizontal="left" vertical="center" indent="1"/>
    </xf>
    <xf numFmtId="4" fontId="18" fillId="4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4" fontId="20" fillId="42" borderId="14" applyNumberFormat="0" applyProtection="0">
      <alignment horizontal="left" vertical="center" indent="1"/>
    </xf>
    <xf numFmtId="4" fontId="20" fillId="42" borderId="14" applyNumberFormat="0" applyProtection="0">
      <alignment horizontal="left" vertical="center" indent="1"/>
    </xf>
    <xf numFmtId="4" fontId="20" fillId="42" borderId="14" applyNumberFormat="0" applyProtection="0">
      <alignment horizontal="left" vertical="center" indent="1"/>
    </xf>
    <xf numFmtId="4" fontId="20" fillId="42" borderId="14" applyNumberFormat="0" applyProtection="0">
      <alignment horizontal="left" vertical="center" indent="1"/>
    </xf>
    <xf numFmtId="4" fontId="20" fillId="42" borderId="14" applyNumberFormat="0" applyProtection="0">
      <alignment horizontal="left" vertical="center" indent="1"/>
    </xf>
    <xf numFmtId="4" fontId="20" fillId="44" borderId="14" applyNumberFormat="0" applyProtection="0">
      <alignment horizontal="left" vertical="center" indent="1"/>
    </xf>
    <xf numFmtId="4" fontId="20" fillId="44" borderId="14" applyNumberFormat="0" applyProtection="0">
      <alignment horizontal="left" vertical="center" indent="1"/>
    </xf>
    <xf numFmtId="4" fontId="20" fillId="44" borderId="14" applyNumberFormat="0" applyProtection="0">
      <alignment horizontal="left" vertical="center" indent="1"/>
    </xf>
    <xf numFmtId="4" fontId="20" fillId="44" borderId="14" applyNumberFormat="0" applyProtection="0">
      <alignment horizontal="left" vertical="center" indent="1"/>
    </xf>
    <xf numFmtId="4" fontId="20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4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45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2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4" fontId="20" fillId="46" borderId="14" applyNumberFormat="0" applyProtection="0">
      <alignment vertical="center"/>
    </xf>
    <xf numFmtId="4" fontId="20" fillId="46" borderId="14" applyNumberFormat="0" applyProtection="0">
      <alignment vertical="center"/>
    </xf>
    <xf numFmtId="4" fontId="20" fillId="46" borderId="14" applyNumberFormat="0" applyProtection="0">
      <alignment vertical="center"/>
    </xf>
    <xf numFmtId="4" fontId="20" fillId="46" borderId="14" applyNumberFormat="0" applyProtection="0">
      <alignment vertical="center"/>
    </xf>
    <xf numFmtId="4" fontId="22" fillId="46" borderId="14" applyNumberFormat="0" applyProtection="0">
      <alignment vertical="center"/>
    </xf>
    <xf numFmtId="4" fontId="22" fillId="46" borderId="14" applyNumberFormat="0" applyProtection="0">
      <alignment vertical="center"/>
    </xf>
    <xf numFmtId="4" fontId="22" fillId="46" borderId="14" applyNumberFormat="0" applyProtection="0">
      <alignment vertical="center"/>
    </xf>
    <xf numFmtId="4" fontId="22" fillId="46" borderId="14" applyNumberFormat="0" applyProtection="0">
      <alignment vertical="center"/>
    </xf>
    <xf numFmtId="4" fontId="20" fillId="46" borderId="14" applyNumberFormat="0" applyProtection="0">
      <alignment horizontal="left" vertical="center" indent="1"/>
    </xf>
    <xf numFmtId="4" fontId="20" fillId="46" borderId="14" applyNumberFormat="0" applyProtection="0">
      <alignment horizontal="left" vertical="center" indent="1"/>
    </xf>
    <xf numFmtId="4" fontId="20" fillId="46" borderId="14" applyNumberFormat="0" applyProtection="0">
      <alignment horizontal="left" vertical="center" indent="1"/>
    </xf>
    <xf numFmtId="4" fontId="20" fillId="46" borderId="14" applyNumberFormat="0" applyProtection="0">
      <alignment horizontal="left" vertical="center" indent="1"/>
    </xf>
    <xf numFmtId="4" fontId="20" fillId="46" borderId="14" applyNumberFormat="0" applyProtection="0">
      <alignment horizontal="left" vertical="center" indent="1"/>
    </xf>
    <xf numFmtId="4" fontId="20" fillId="46" borderId="14" applyNumberFormat="0" applyProtection="0">
      <alignment horizontal="left" vertical="center" indent="1"/>
    </xf>
    <xf numFmtId="4" fontId="20" fillId="46" borderId="14" applyNumberFormat="0" applyProtection="0">
      <alignment horizontal="left" vertical="center" indent="1"/>
    </xf>
    <xf numFmtId="4" fontId="20" fillId="46" borderId="14" applyNumberFormat="0" applyProtection="0">
      <alignment horizontal="left" vertical="center" indent="1"/>
    </xf>
    <xf numFmtId="4" fontId="20" fillId="42" borderId="14" applyNumberFormat="0" applyProtection="0">
      <alignment horizontal="right" vertical="center"/>
    </xf>
    <xf numFmtId="4" fontId="20" fillId="42" borderId="14" applyNumberFormat="0" applyProtection="0">
      <alignment horizontal="right" vertical="center"/>
    </xf>
    <xf numFmtId="4" fontId="20" fillId="42" borderId="14" applyNumberFormat="0" applyProtection="0">
      <alignment horizontal="right" vertical="center"/>
    </xf>
    <xf numFmtId="4" fontId="20" fillId="42" borderId="14" applyNumberFormat="0" applyProtection="0">
      <alignment horizontal="right" vertical="center"/>
    </xf>
    <xf numFmtId="4" fontId="22" fillId="42" borderId="14" applyNumberFormat="0" applyProtection="0">
      <alignment horizontal="right" vertical="center"/>
    </xf>
    <xf numFmtId="4" fontId="22" fillId="42" borderId="14" applyNumberFormat="0" applyProtection="0">
      <alignment horizontal="right" vertical="center"/>
    </xf>
    <xf numFmtId="4" fontId="22" fillId="42" borderId="14" applyNumberFormat="0" applyProtection="0">
      <alignment horizontal="right" vertical="center"/>
    </xf>
    <xf numFmtId="4" fontId="22" fillId="42" borderId="14" applyNumberFormat="0" applyProtection="0">
      <alignment horizontal="right" vertical="center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4" fontId="24" fillId="42" borderId="14" applyNumberFormat="0" applyProtection="0">
      <alignment horizontal="right" vertical="center"/>
    </xf>
    <xf numFmtId="4" fontId="24" fillId="42" borderId="14" applyNumberFormat="0" applyProtection="0">
      <alignment horizontal="right" vertical="center"/>
    </xf>
    <xf numFmtId="4" fontId="24" fillId="42" borderId="14" applyNumberFormat="0" applyProtection="0">
      <alignment horizontal="right" vertical="center"/>
    </xf>
    <xf numFmtId="4" fontId="24" fillId="42" borderId="14" applyNumberFormat="0" applyProtection="0">
      <alignment horizontal="right"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 applyNumberFormat="0" applyFill="0" applyBorder="0" applyAlignment="0" applyProtection="0"/>
    <xf numFmtId="0" fontId="3" fillId="0" borderId="32" applyNumberFormat="0" applyFill="0" applyAlignment="0" applyProtection="0"/>
    <xf numFmtId="0" fontId="45" fillId="51" borderId="28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 applyNumberFormat="0" applyFill="0" applyBorder="0" applyAlignment="0" applyProtection="0">
      <alignment vertical="top"/>
    </xf>
    <xf numFmtId="0" fontId="20" fillId="0" borderId="0">
      <alignment vertical="top"/>
    </xf>
    <xf numFmtId="0" fontId="20" fillId="0" borderId="0" applyNumberFormat="0" applyFill="0" applyBorder="0" applyAlignment="0" applyProtection="0">
      <alignment vertical="top"/>
    </xf>
    <xf numFmtId="0" fontId="20" fillId="0" borderId="0">
      <alignment vertical="top"/>
    </xf>
    <xf numFmtId="0" fontId="48" fillId="0" borderId="0"/>
    <xf numFmtId="0" fontId="49" fillId="0" borderId="0"/>
    <xf numFmtId="0" fontId="1" fillId="0" borderId="0"/>
    <xf numFmtId="0" fontId="1" fillId="0" borderId="0"/>
    <xf numFmtId="4" fontId="20" fillId="42" borderId="23" applyNumberFormat="0" applyProtection="0">
      <alignment horizontal="left" vertical="center" indent="1"/>
    </xf>
  </cellStyleXfs>
  <cellXfs count="81">
    <xf numFmtId="0" fontId="0" fillId="0" borderId="0" xfId="0"/>
    <xf numFmtId="0" fontId="5" fillId="0" borderId="0" xfId="0" applyFont="1"/>
    <xf numFmtId="0" fontId="1" fillId="0" borderId="0" xfId="0" applyFont="1"/>
    <xf numFmtId="0" fontId="6" fillId="0" borderId="0" xfId="0" applyFont="1" applyAlignment="1" applyProtection="1">
      <alignment horizontal="right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4" fontId="4" fillId="28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4" fontId="4" fillId="28" borderId="1" xfId="0" applyNumberFormat="1" applyFont="1" applyFill="1" applyBorder="1" applyProtection="1"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4" fillId="3" borderId="33" xfId="0" applyFont="1" applyFill="1" applyBorder="1" applyProtection="1">
      <protection locked="0"/>
    </xf>
    <xf numFmtId="0" fontId="4" fillId="28" borderId="33" xfId="0" applyFont="1" applyFill="1" applyBorder="1" applyProtection="1">
      <protection locked="0"/>
    </xf>
    <xf numFmtId="3" fontId="4" fillId="29" borderId="20" xfId="0" applyNumberFormat="1" applyFont="1" applyFill="1" applyBorder="1" applyAlignment="1" applyProtection="1">
      <alignment horizontal="center" vertical="center" wrapText="1"/>
      <protection locked="0"/>
    </xf>
    <xf numFmtId="3" fontId="4" fillId="29" borderId="2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20" xfId="0" applyNumberFormat="1" applyFont="1" applyBorder="1" applyAlignment="1" applyProtection="1">
      <alignment horizontal="center" vertical="center" wrapText="1"/>
      <protection locked="0"/>
    </xf>
    <xf numFmtId="3" fontId="4" fillId="3" borderId="20" xfId="0" applyNumberFormat="1" applyFont="1" applyFill="1" applyBorder="1" applyAlignment="1">
      <alignment horizontal="center" vertical="top" wrapText="1"/>
    </xf>
    <xf numFmtId="0" fontId="50" fillId="0" borderId="1" xfId="0" applyFont="1" applyBorder="1" applyAlignment="1" applyProtection="1">
      <alignment horizontal="center"/>
      <protection locked="0"/>
    </xf>
    <xf numFmtId="14" fontId="50" fillId="0" borderId="1" xfId="0" applyNumberFormat="1" applyFont="1" applyBorder="1" applyProtection="1">
      <protection locked="0"/>
    </xf>
    <xf numFmtId="14" fontId="4" fillId="3" borderId="1" xfId="0" applyNumberFormat="1" applyFont="1" applyFill="1" applyBorder="1" applyProtection="1">
      <protection locked="0"/>
    </xf>
    <xf numFmtId="3" fontId="4" fillId="28" borderId="33" xfId="0" applyNumberFormat="1" applyFont="1" applyFill="1" applyBorder="1" applyAlignment="1" applyProtection="1">
      <alignment horizontal="right" vertical="center"/>
      <protection locked="0"/>
    </xf>
    <xf numFmtId="3" fontId="4" fillId="2" borderId="33" xfId="0" applyNumberFormat="1" applyFont="1" applyFill="1" applyBorder="1" applyProtection="1">
      <protection locked="0"/>
    </xf>
    <xf numFmtId="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3" fontId="5" fillId="0" borderId="0" xfId="0" applyNumberFormat="1" applyFont="1"/>
    <xf numFmtId="0" fontId="4" fillId="0" borderId="19" xfId="0" applyFont="1" applyBorder="1" applyAlignment="1" applyProtection="1">
      <alignment horizontal="left" wrapText="1"/>
      <protection locked="0"/>
    </xf>
    <xf numFmtId="0" fontId="5" fillId="0" borderId="0" xfId="0" applyFont="1" applyAlignment="1">
      <alignment wrapText="1"/>
    </xf>
    <xf numFmtId="3" fontId="51" fillId="0" borderId="0" xfId="0" applyNumberFormat="1" applyFont="1" applyProtection="1">
      <protection locked="0"/>
    </xf>
    <xf numFmtId="0" fontId="54" fillId="0" borderId="0" xfId="0" applyFont="1"/>
    <xf numFmtId="0" fontId="55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3" fontId="4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6" fillId="0" borderId="19" xfId="0" applyFont="1" applyBorder="1" applyAlignment="1" applyProtection="1">
      <alignment wrapText="1"/>
      <protection locked="0"/>
    </xf>
    <xf numFmtId="1" fontId="4" fillId="0" borderId="18" xfId="0" applyNumberFormat="1" applyFont="1" applyBorder="1" applyAlignment="1">
      <alignment horizontal="center" vertical="top" wrapText="1"/>
    </xf>
    <xf numFmtId="0" fontId="4" fillId="0" borderId="18" xfId="0" applyFont="1" applyBorder="1" applyAlignment="1" applyProtection="1">
      <alignment horizontal="center"/>
      <protection locked="0"/>
    </xf>
    <xf numFmtId="0" fontId="4" fillId="28" borderId="18" xfId="0" applyFont="1" applyFill="1" applyBorder="1" applyProtection="1">
      <protection locked="0"/>
    </xf>
    <xf numFmtId="0" fontId="29" fillId="2" borderId="18" xfId="0" applyFont="1" applyFill="1" applyBorder="1" applyAlignment="1" applyProtection="1">
      <alignment horizontal="left"/>
      <protection locked="0"/>
    </xf>
    <xf numFmtId="0" fontId="53" fillId="2" borderId="18" xfId="0" applyFont="1" applyFill="1" applyBorder="1" applyAlignment="1" applyProtection="1">
      <alignment horizontal="left"/>
      <protection locked="0"/>
    </xf>
    <xf numFmtId="3" fontId="50" fillId="2" borderId="18" xfId="0" applyNumberFormat="1" applyFont="1" applyFill="1" applyBorder="1" applyProtection="1">
      <protection locked="0"/>
    </xf>
    <xf numFmtId="3" fontId="4" fillId="2" borderId="18" xfId="0" applyNumberFormat="1" applyFont="1" applyFill="1" applyBorder="1" applyProtection="1">
      <protection locked="0"/>
    </xf>
    <xf numFmtId="3" fontId="51" fillId="2" borderId="18" xfId="0" applyNumberFormat="1" applyFont="1" applyFill="1" applyBorder="1" applyProtection="1">
      <protection locked="0"/>
    </xf>
    <xf numFmtId="0" fontId="6" fillId="0" borderId="18" xfId="0" applyFont="1" applyBorder="1" applyAlignment="1" applyProtection="1">
      <alignment horizontal="right"/>
      <protection locked="0"/>
    </xf>
    <xf numFmtId="3" fontId="4" fillId="3" borderId="18" xfId="0" applyNumberFormat="1" applyFont="1" applyFill="1" applyBorder="1" applyProtection="1">
      <protection locked="0"/>
    </xf>
    <xf numFmtId="3" fontId="4" fillId="28" borderId="18" xfId="0" applyNumberFormat="1" applyFont="1" applyFill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3" fontId="6" fillId="0" borderId="18" xfId="0" applyNumberFormat="1" applyFont="1" applyBorder="1" applyAlignment="1" applyProtection="1">
      <alignment horizontal="right"/>
      <protection locked="0"/>
    </xf>
    <xf numFmtId="3" fontId="6" fillId="0" borderId="18" xfId="0" applyNumberFormat="1" applyFont="1" applyBorder="1" applyAlignment="1" applyProtection="1">
      <alignment horizontal="right" vertical="center"/>
      <protection locked="0"/>
    </xf>
    <xf numFmtId="0" fontId="4" fillId="0" borderId="18" xfId="0" applyFont="1" applyBorder="1" applyAlignment="1" applyProtection="1">
      <alignment horizontal="right"/>
      <protection locked="0"/>
    </xf>
    <xf numFmtId="3" fontId="4" fillId="0" borderId="18" xfId="0" applyNumberFormat="1" applyFont="1" applyBorder="1" applyAlignment="1" applyProtection="1">
      <alignment horizontal="right"/>
      <protection locked="0"/>
    </xf>
    <xf numFmtId="3" fontId="4" fillId="0" borderId="18" xfId="0" applyNumberFormat="1" applyFont="1" applyBorder="1" applyAlignment="1" applyProtection="1">
      <alignment horizontal="right" vertical="center"/>
      <protection locked="0"/>
    </xf>
    <xf numFmtId="0" fontId="6" fillId="0" borderId="18" xfId="0" applyFont="1" applyBorder="1" applyAlignment="1" applyProtection="1">
      <alignment horizontal="right" vertical="center" wrapText="1" shrinkToFit="1"/>
      <protection locked="0"/>
    </xf>
    <xf numFmtId="0" fontId="6" fillId="0" borderId="18" xfId="0" applyFont="1" applyBorder="1" applyAlignment="1" applyProtection="1">
      <alignment horizontal="right" wrapText="1"/>
      <protection locked="0"/>
    </xf>
    <xf numFmtId="3" fontId="52" fillId="78" borderId="1" xfId="0" applyNumberFormat="1" applyFont="1" applyFill="1" applyBorder="1" applyAlignment="1">
      <alignment horizontal="center" vertical="center" wrapText="1"/>
    </xf>
    <xf numFmtId="3" fontId="52" fillId="78" borderId="2" xfId="0" applyNumberFormat="1" applyFont="1" applyFill="1" applyBorder="1" applyAlignment="1">
      <alignment horizontal="center" vertical="center" wrapText="1"/>
    </xf>
    <xf numFmtId="14" fontId="4" fillId="78" borderId="1" xfId="0" applyNumberFormat="1" applyFont="1" applyFill="1" applyBorder="1" applyProtection="1">
      <protection locked="0"/>
    </xf>
    <xf numFmtId="0" fontId="50" fillId="78" borderId="1" xfId="0" applyFont="1" applyFill="1" applyBorder="1" applyProtection="1">
      <protection locked="0"/>
    </xf>
    <xf numFmtId="14" fontId="50" fillId="78" borderId="1" xfId="0" applyNumberFormat="1" applyFont="1" applyFill="1" applyBorder="1" applyProtection="1">
      <protection locked="0"/>
    </xf>
    <xf numFmtId="3" fontId="51" fillId="78" borderId="18" xfId="0" applyNumberFormat="1" applyFont="1" applyFill="1" applyBorder="1" applyProtection="1">
      <protection locked="0"/>
    </xf>
    <xf numFmtId="3" fontId="4" fillId="78" borderId="18" xfId="0" applyNumberFormat="1" applyFont="1" applyFill="1" applyBorder="1" applyProtection="1">
      <protection locked="0"/>
    </xf>
    <xf numFmtId="3" fontId="50" fillId="78" borderId="18" xfId="0" applyNumberFormat="1" applyFont="1" applyFill="1" applyBorder="1" applyProtection="1">
      <protection locked="0"/>
    </xf>
    <xf numFmtId="3" fontId="6" fillId="78" borderId="18" xfId="0" applyNumberFormat="1" applyFont="1" applyFill="1" applyBorder="1" applyProtection="1">
      <protection locked="0"/>
    </xf>
    <xf numFmtId="0" fontId="6" fillId="78" borderId="22" xfId="0" applyFont="1" applyFill="1" applyBorder="1" applyProtection="1">
      <protection locked="0"/>
    </xf>
    <xf numFmtId="3" fontId="6" fillId="78" borderId="22" xfId="0" applyNumberFormat="1" applyFont="1" applyFill="1" applyBorder="1" applyProtection="1">
      <protection locked="0"/>
    </xf>
    <xf numFmtId="3" fontId="4" fillId="78" borderId="22" xfId="0" applyNumberFormat="1" applyFont="1" applyFill="1" applyBorder="1" applyProtection="1">
      <protection locked="0"/>
    </xf>
    <xf numFmtId="0" fontId="6" fillId="78" borderId="18" xfId="0" applyFont="1" applyFill="1" applyBorder="1"/>
    <xf numFmtId="0" fontId="6" fillId="78" borderId="18" xfId="0" applyFont="1" applyFill="1" applyBorder="1" applyAlignment="1" applyProtection="1">
      <alignment horizontal="right" vertical="center" wrapText="1" shrinkToFit="1"/>
      <protection locked="0"/>
    </xf>
    <xf numFmtId="3" fontId="6" fillId="2" borderId="18" xfId="0" applyNumberFormat="1" applyFont="1" applyFill="1" applyBorder="1" applyProtection="1">
      <protection locked="0"/>
    </xf>
    <xf numFmtId="3" fontId="4" fillId="0" borderId="18" xfId="0" applyNumberFormat="1" applyFont="1" applyBorder="1" applyProtection="1">
      <protection locked="0"/>
    </xf>
    <xf numFmtId="3" fontId="4" fillId="29" borderId="34" xfId="0" applyNumberFormat="1" applyFont="1" applyFill="1" applyBorder="1" applyAlignment="1" applyProtection="1">
      <alignment horizontal="center" vertical="center" wrapText="1"/>
      <protection locked="0"/>
    </xf>
    <xf numFmtId="3" fontId="4" fillId="29" borderId="3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14" fontId="4" fillId="28" borderId="34" xfId="0" applyNumberFormat="1" applyFont="1" applyFill="1" applyBorder="1" applyAlignment="1" applyProtection="1">
      <alignment horizontal="center" vertical="center"/>
      <protection locked="0"/>
    </xf>
    <xf numFmtId="3" fontId="52" fillId="78" borderId="18" xfId="0" applyNumberFormat="1" applyFont="1" applyFill="1" applyBorder="1" applyAlignment="1">
      <alignment horizontal="center" vertical="center" wrapText="1"/>
    </xf>
    <xf numFmtId="14" fontId="4" fillId="78" borderId="18" xfId="0" applyNumberFormat="1" applyFont="1" applyFill="1" applyBorder="1" applyProtection="1">
      <protection locked="0"/>
    </xf>
    <xf numFmtId="0" fontId="50" fillId="78" borderId="18" xfId="0" applyFont="1" applyFill="1" applyBorder="1" applyProtection="1">
      <protection locked="0"/>
    </xf>
    <xf numFmtId="14" fontId="50" fillId="78" borderId="18" xfId="0" applyNumberFormat="1" applyFont="1" applyFill="1" applyBorder="1" applyProtection="1">
      <protection locked="0"/>
    </xf>
    <xf numFmtId="0" fontId="51" fillId="78" borderId="18" xfId="0" applyFont="1" applyFill="1" applyBorder="1" applyProtection="1">
      <protection locked="0"/>
    </xf>
    <xf numFmtId="0" fontId="6" fillId="78" borderId="18" xfId="0" applyFont="1" applyFill="1" applyBorder="1" applyProtection="1">
      <protection locked="0"/>
    </xf>
  </cellXfs>
  <cellStyles count="622">
    <cellStyle name="20% - Accent1 2" xfId="147" xr:uid="{00000000-0005-0000-0000-000000000000}"/>
    <cellStyle name="20% - Accent1 2 2" xfId="148" xr:uid="{00000000-0005-0000-0000-000001000000}"/>
    <cellStyle name="20% - Accent1 2 3" xfId="149" xr:uid="{00000000-0005-0000-0000-000002000000}"/>
    <cellStyle name="20% - Accent2 2" xfId="150" xr:uid="{00000000-0005-0000-0000-000003000000}"/>
    <cellStyle name="20% - Accent2 2 2" xfId="151" xr:uid="{00000000-0005-0000-0000-000004000000}"/>
    <cellStyle name="20% - Accent2 2 3" xfId="152" xr:uid="{00000000-0005-0000-0000-000005000000}"/>
    <cellStyle name="20% - Accent3 2" xfId="153" xr:uid="{00000000-0005-0000-0000-000006000000}"/>
    <cellStyle name="20% - Accent3 2 2" xfId="154" xr:uid="{00000000-0005-0000-0000-000007000000}"/>
    <cellStyle name="20% - Accent3 2 3" xfId="155" xr:uid="{00000000-0005-0000-0000-000008000000}"/>
    <cellStyle name="20% - Accent4 2" xfId="156" xr:uid="{00000000-0005-0000-0000-000009000000}"/>
    <cellStyle name="20% - Accent4 2 2" xfId="157" xr:uid="{00000000-0005-0000-0000-00000A000000}"/>
    <cellStyle name="20% - Accent4 2 3" xfId="158" xr:uid="{00000000-0005-0000-0000-00000B000000}"/>
    <cellStyle name="20% - Accent5 2" xfId="159" xr:uid="{00000000-0005-0000-0000-00000C000000}"/>
    <cellStyle name="20% - Accent5 2 2" xfId="160" xr:uid="{00000000-0005-0000-0000-00000D000000}"/>
    <cellStyle name="20% - Accent5 2 3" xfId="161" xr:uid="{00000000-0005-0000-0000-00000E000000}"/>
    <cellStyle name="20% - Accent6 2" xfId="162" xr:uid="{00000000-0005-0000-0000-00000F000000}"/>
    <cellStyle name="20% - Accent6 2 2" xfId="163" xr:uid="{00000000-0005-0000-0000-000010000000}"/>
    <cellStyle name="20% - Accent6 2 3" xfId="164" xr:uid="{00000000-0005-0000-0000-000011000000}"/>
    <cellStyle name="40% - Accent1 2" xfId="165" xr:uid="{00000000-0005-0000-0000-000012000000}"/>
    <cellStyle name="40% - Accent1 2 2" xfId="166" xr:uid="{00000000-0005-0000-0000-000013000000}"/>
    <cellStyle name="40% - Accent1 2 3" xfId="167" xr:uid="{00000000-0005-0000-0000-000014000000}"/>
    <cellStyle name="40% - Accent2 2" xfId="168" xr:uid="{00000000-0005-0000-0000-000015000000}"/>
    <cellStyle name="40% - Accent2 2 2" xfId="169" xr:uid="{00000000-0005-0000-0000-000016000000}"/>
    <cellStyle name="40% - Accent2 2 3" xfId="170" xr:uid="{00000000-0005-0000-0000-000017000000}"/>
    <cellStyle name="40% - Accent3 2" xfId="171" xr:uid="{00000000-0005-0000-0000-000018000000}"/>
    <cellStyle name="40% - Accent3 2 2" xfId="172" xr:uid="{00000000-0005-0000-0000-000019000000}"/>
    <cellStyle name="40% - Accent3 2 3" xfId="173" xr:uid="{00000000-0005-0000-0000-00001A000000}"/>
    <cellStyle name="40% - Accent4 2" xfId="174" xr:uid="{00000000-0005-0000-0000-00001B000000}"/>
    <cellStyle name="40% - Accent4 2 2" xfId="175" xr:uid="{00000000-0005-0000-0000-00001C000000}"/>
    <cellStyle name="40% - Accent4 2 3" xfId="176" xr:uid="{00000000-0005-0000-0000-00001D000000}"/>
    <cellStyle name="40% - Accent5 2" xfId="177" xr:uid="{00000000-0005-0000-0000-00001E000000}"/>
    <cellStyle name="40% - Accent5 2 2" xfId="178" xr:uid="{00000000-0005-0000-0000-00001F000000}"/>
    <cellStyle name="40% - Accent5 2 3" xfId="179" xr:uid="{00000000-0005-0000-0000-000020000000}"/>
    <cellStyle name="40% - Accent6 2" xfId="180" xr:uid="{00000000-0005-0000-0000-000021000000}"/>
    <cellStyle name="40% - Accent6 2 2" xfId="181" xr:uid="{00000000-0005-0000-0000-000022000000}"/>
    <cellStyle name="40% - Accent6 2 3" xfId="182" xr:uid="{00000000-0005-0000-0000-000023000000}"/>
    <cellStyle name="60% - Accent1 2" xfId="183" xr:uid="{00000000-0005-0000-0000-000024000000}"/>
    <cellStyle name="60% - Accent2 2" xfId="184" xr:uid="{00000000-0005-0000-0000-000025000000}"/>
    <cellStyle name="60% - Accent3 2" xfId="185" xr:uid="{00000000-0005-0000-0000-000026000000}"/>
    <cellStyle name="60% - Accent4 2" xfId="186" xr:uid="{00000000-0005-0000-0000-000027000000}"/>
    <cellStyle name="60% - Accent5 2" xfId="187" xr:uid="{00000000-0005-0000-0000-000028000000}"/>
    <cellStyle name="60% - Accent6 2" xfId="188" xr:uid="{00000000-0005-0000-0000-000029000000}"/>
    <cellStyle name="Accent1 2" xfId="189" xr:uid="{00000000-0005-0000-0000-00002A000000}"/>
    <cellStyle name="Accent2 2" xfId="190" xr:uid="{00000000-0005-0000-0000-00002B000000}"/>
    <cellStyle name="Accent3 2" xfId="191" xr:uid="{00000000-0005-0000-0000-00002C000000}"/>
    <cellStyle name="Accent4 2" xfId="192" xr:uid="{00000000-0005-0000-0000-00002D000000}"/>
    <cellStyle name="Accent5 2" xfId="193" xr:uid="{00000000-0005-0000-0000-00002E000000}"/>
    <cellStyle name="Accent6 2" xfId="194" xr:uid="{00000000-0005-0000-0000-00002F000000}"/>
    <cellStyle name="Berekening 2" xfId="13" xr:uid="{00000000-0005-0000-0000-000030000000}"/>
    <cellStyle name="Berekening 2 2" xfId="60" xr:uid="{00000000-0005-0000-0000-000031000000}"/>
    <cellStyle name="Berekening 2 3" xfId="195" xr:uid="{00000000-0005-0000-0000-000032000000}"/>
    <cellStyle name="ColLevel_0" xfId="615" xr:uid="{00000000-0005-0000-0000-000033000000}"/>
    <cellStyle name="Controlecel 2" xfId="15" xr:uid="{00000000-0005-0000-0000-000034000000}"/>
    <cellStyle name="Controlecel 2 2" xfId="196" xr:uid="{00000000-0005-0000-0000-000035000000}"/>
    <cellStyle name="Gekoppelde cel 2" xfId="14" xr:uid="{00000000-0005-0000-0000-000036000000}"/>
    <cellStyle name="Gekoppelde cel 2 2" xfId="197" xr:uid="{00000000-0005-0000-0000-000037000000}"/>
    <cellStyle name="Goed 2" xfId="8" xr:uid="{00000000-0005-0000-0000-000038000000}"/>
    <cellStyle name="Goed 2 2" xfId="198" xr:uid="{00000000-0005-0000-0000-000039000000}"/>
    <cellStyle name="Invoer 2" xfId="11" xr:uid="{00000000-0005-0000-0000-00003A000000}"/>
    <cellStyle name="Invoer 2 2" xfId="59" xr:uid="{00000000-0005-0000-0000-00003B000000}"/>
    <cellStyle name="Invoer 2 3" xfId="199" xr:uid="{00000000-0005-0000-0000-00003C000000}"/>
    <cellStyle name="Komma 2" xfId="200" xr:uid="{00000000-0005-0000-0000-00003E000000}"/>
    <cellStyle name="Komma 2 2" xfId="201" xr:uid="{00000000-0005-0000-0000-00003F000000}"/>
    <cellStyle name="Kop 1 2" xfId="4" xr:uid="{00000000-0005-0000-0000-000040000000}"/>
    <cellStyle name="Kop 1 2 2" xfId="202" xr:uid="{00000000-0005-0000-0000-000041000000}"/>
    <cellStyle name="Kop 2 2" xfId="5" xr:uid="{00000000-0005-0000-0000-000042000000}"/>
    <cellStyle name="Kop 2 2 2" xfId="203" xr:uid="{00000000-0005-0000-0000-000043000000}"/>
    <cellStyle name="Kop 3 2" xfId="6" xr:uid="{00000000-0005-0000-0000-000044000000}"/>
    <cellStyle name="Kop 3 2 2" xfId="204" xr:uid="{00000000-0005-0000-0000-000045000000}"/>
    <cellStyle name="Kop 4 2" xfId="7" xr:uid="{00000000-0005-0000-0000-000046000000}"/>
    <cellStyle name="Kop 4 2 2" xfId="205" xr:uid="{00000000-0005-0000-0000-000047000000}"/>
    <cellStyle name="Neutraal 2" xfId="10" xr:uid="{00000000-0005-0000-0000-000048000000}"/>
    <cellStyle name="Neutraal 2 2" xfId="206" xr:uid="{00000000-0005-0000-0000-000049000000}"/>
    <cellStyle name="Normal_Plan2" xfId="614" xr:uid="{00000000-0005-0000-0000-00004A000000}"/>
    <cellStyle name="Notitie 2" xfId="17" xr:uid="{00000000-0005-0000-0000-00004B000000}"/>
    <cellStyle name="Notitie 2 2" xfId="61" xr:uid="{00000000-0005-0000-0000-00004C000000}"/>
    <cellStyle name="Notitie 2 2 2" xfId="208" xr:uid="{00000000-0005-0000-0000-00004D000000}"/>
    <cellStyle name="Notitie 2 3" xfId="209" xr:uid="{00000000-0005-0000-0000-00004E000000}"/>
    <cellStyle name="Notitie 2 4" xfId="207" xr:uid="{00000000-0005-0000-0000-00004F000000}"/>
    <cellStyle name="Ongeldig 2" xfId="9" xr:uid="{00000000-0005-0000-0000-000050000000}"/>
    <cellStyle name="Ongeldig 2 2" xfId="210" xr:uid="{00000000-0005-0000-0000-000051000000}"/>
    <cellStyle name="Procent 2" xfId="146" xr:uid="{00000000-0005-0000-0000-000052000000}"/>
    <cellStyle name="Procent 2 2" xfId="211" xr:uid="{00000000-0005-0000-0000-000053000000}"/>
    <cellStyle name="Procent 3" xfId="212" xr:uid="{00000000-0005-0000-0000-000054000000}"/>
    <cellStyle name="Procent 4" xfId="213" xr:uid="{00000000-0005-0000-0000-000055000000}"/>
    <cellStyle name="Procent 5" xfId="214" xr:uid="{00000000-0005-0000-0000-000056000000}"/>
    <cellStyle name="RowLevel_0" xfId="613" xr:uid="{00000000-0005-0000-0000-000057000000}"/>
    <cellStyle name="SAPBEXaggData" xfId="19" xr:uid="{00000000-0005-0000-0000-000058000000}"/>
    <cellStyle name="SAPBEXaggData 2" xfId="62" xr:uid="{00000000-0005-0000-0000-000059000000}"/>
    <cellStyle name="SAPBEXaggData 2 2" xfId="216" xr:uid="{00000000-0005-0000-0000-00005A000000}"/>
    <cellStyle name="SAPBEXaggData 2 3" xfId="215" xr:uid="{00000000-0005-0000-0000-00005B000000}"/>
    <cellStyle name="SAPBEXaggData 3" xfId="94" xr:uid="{00000000-0005-0000-0000-00005C000000}"/>
    <cellStyle name="SAPBEXaggData 3 2" xfId="217" xr:uid="{00000000-0005-0000-0000-00005D000000}"/>
    <cellStyle name="SAPBEXaggData 4" xfId="218" xr:uid="{00000000-0005-0000-0000-00005E000000}"/>
    <cellStyle name="SAPBEXaggDataEmph" xfId="20" xr:uid="{00000000-0005-0000-0000-00005F000000}"/>
    <cellStyle name="SAPBEXaggDataEmph 2" xfId="63" xr:uid="{00000000-0005-0000-0000-000060000000}"/>
    <cellStyle name="SAPBEXaggDataEmph 2 2" xfId="220" xr:uid="{00000000-0005-0000-0000-000061000000}"/>
    <cellStyle name="SAPBEXaggDataEmph 2 3" xfId="219" xr:uid="{00000000-0005-0000-0000-000062000000}"/>
    <cellStyle name="SAPBEXaggDataEmph 3" xfId="95" xr:uid="{00000000-0005-0000-0000-000063000000}"/>
    <cellStyle name="SAPBEXaggDataEmph 3 2" xfId="221" xr:uid="{00000000-0005-0000-0000-000064000000}"/>
    <cellStyle name="SAPBEXaggDataEmph 4" xfId="222" xr:uid="{00000000-0005-0000-0000-000065000000}"/>
    <cellStyle name="SAPBEXaggItem" xfId="21" xr:uid="{00000000-0005-0000-0000-000066000000}"/>
    <cellStyle name="SAPBEXaggItem 2" xfId="64" xr:uid="{00000000-0005-0000-0000-000067000000}"/>
    <cellStyle name="SAPBEXaggItem 2 2" xfId="224" xr:uid="{00000000-0005-0000-0000-000068000000}"/>
    <cellStyle name="SAPBEXaggItem 2 3" xfId="223" xr:uid="{00000000-0005-0000-0000-000069000000}"/>
    <cellStyle name="SAPBEXaggItem 3" xfId="96" xr:uid="{00000000-0005-0000-0000-00006A000000}"/>
    <cellStyle name="SAPBEXaggItem 3 2" xfId="225" xr:uid="{00000000-0005-0000-0000-00006B000000}"/>
    <cellStyle name="SAPBEXaggItem 4" xfId="226" xr:uid="{00000000-0005-0000-0000-00006C000000}"/>
    <cellStyle name="SAPBEXaggItemX" xfId="22" xr:uid="{00000000-0005-0000-0000-00006D000000}"/>
    <cellStyle name="SAPBEXaggItemX 2" xfId="65" xr:uid="{00000000-0005-0000-0000-00006E000000}"/>
    <cellStyle name="SAPBEXaggItemX 2 2" xfId="228" xr:uid="{00000000-0005-0000-0000-00006F000000}"/>
    <cellStyle name="SAPBEXaggItemX 2 3" xfId="227" xr:uid="{00000000-0005-0000-0000-000070000000}"/>
    <cellStyle name="SAPBEXaggItemX 3" xfId="97" xr:uid="{00000000-0005-0000-0000-000071000000}"/>
    <cellStyle name="SAPBEXaggItemX 3 2" xfId="229" xr:uid="{00000000-0005-0000-0000-000072000000}"/>
    <cellStyle name="SAPBEXaggItemX 4" xfId="230" xr:uid="{00000000-0005-0000-0000-000073000000}"/>
    <cellStyle name="SAPBEXchaText" xfId="23" xr:uid="{00000000-0005-0000-0000-000074000000}"/>
    <cellStyle name="SAPBEXchaText 2" xfId="99" xr:uid="{00000000-0005-0000-0000-000075000000}"/>
    <cellStyle name="SAPBEXchaText 2 2" xfId="231" xr:uid="{00000000-0005-0000-0000-000076000000}"/>
    <cellStyle name="SAPBEXchaText 2 2 2" xfId="232" xr:uid="{00000000-0005-0000-0000-000077000000}"/>
    <cellStyle name="SAPBEXchaText 2 2 2 2" xfId="233" xr:uid="{00000000-0005-0000-0000-000078000000}"/>
    <cellStyle name="SAPBEXchaText 2 2 2 3" xfId="234" xr:uid="{00000000-0005-0000-0000-000079000000}"/>
    <cellStyle name="SAPBEXchaText 2 2 3" xfId="235" xr:uid="{00000000-0005-0000-0000-00007A000000}"/>
    <cellStyle name="SAPBEXchaText 2 3" xfId="236" xr:uid="{00000000-0005-0000-0000-00007B000000}"/>
    <cellStyle name="SAPBEXchaText 2 3 2" xfId="237" xr:uid="{00000000-0005-0000-0000-00007C000000}"/>
    <cellStyle name="SAPBEXchaText 2 3 2 2" xfId="238" xr:uid="{00000000-0005-0000-0000-00007D000000}"/>
    <cellStyle name="SAPBEXchaText 2 3 2 3" xfId="239" xr:uid="{00000000-0005-0000-0000-00007E000000}"/>
    <cellStyle name="SAPBEXchaText 2 3 3" xfId="240" xr:uid="{00000000-0005-0000-0000-00007F000000}"/>
    <cellStyle name="SAPBEXchaText 2 4" xfId="241" xr:uid="{00000000-0005-0000-0000-000080000000}"/>
    <cellStyle name="SAPBEXchaText 2 4 2" xfId="242" xr:uid="{00000000-0005-0000-0000-000081000000}"/>
    <cellStyle name="SAPBEXchaText 2 5" xfId="243" xr:uid="{00000000-0005-0000-0000-000082000000}"/>
    <cellStyle name="SAPBEXchaText 3" xfId="98" xr:uid="{00000000-0005-0000-0000-000083000000}"/>
    <cellStyle name="SAPBEXchaText 3 2" xfId="244" xr:uid="{00000000-0005-0000-0000-000084000000}"/>
    <cellStyle name="SAPBEXchaText 4" xfId="245" xr:uid="{00000000-0005-0000-0000-000085000000}"/>
    <cellStyle name="SAPBEXchaText 4 2" xfId="246" xr:uid="{00000000-0005-0000-0000-000086000000}"/>
    <cellStyle name="SAPBEXchaText 5" xfId="247" xr:uid="{00000000-0005-0000-0000-000087000000}"/>
    <cellStyle name="SAPBEXchaText 6" xfId="248" xr:uid="{00000000-0005-0000-0000-000088000000}"/>
    <cellStyle name="SAPBEXexcBad7" xfId="24" xr:uid="{00000000-0005-0000-0000-000089000000}"/>
    <cellStyle name="SAPBEXexcBad7 2" xfId="66" xr:uid="{00000000-0005-0000-0000-00008A000000}"/>
    <cellStyle name="SAPBEXexcBad7 2 2" xfId="250" xr:uid="{00000000-0005-0000-0000-00008B000000}"/>
    <cellStyle name="SAPBEXexcBad7 2 3" xfId="249" xr:uid="{00000000-0005-0000-0000-00008C000000}"/>
    <cellStyle name="SAPBEXexcBad7 3" xfId="100" xr:uid="{00000000-0005-0000-0000-00008D000000}"/>
    <cellStyle name="SAPBEXexcBad7 3 2" xfId="251" xr:uid="{00000000-0005-0000-0000-00008E000000}"/>
    <cellStyle name="SAPBEXexcBad7 4" xfId="252" xr:uid="{00000000-0005-0000-0000-00008F000000}"/>
    <cellStyle name="SAPBEXexcBad8" xfId="25" xr:uid="{00000000-0005-0000-0000-000090000000}"/>
    <cellStyle name="SAPBEXexcBad8 2" xfId="67" xr:uid="{00000000-0005-0000-0000-000091000000}"/>
    <cellStyle name="SAPBEXexcBad8 2 2" xfId="254" xr:uid="{00000000-0005-0000-0000-000092000000}"/>
    <cellStyle name="SAPBEXexcBad8 2 3" xfId="253" xr:uid="{00000000-0005-0000-0000-000093000000}"/>
    <cellStyle name="SAPBEXexcBad8 3" xfId="101" xr:uid="{00000000-0005-0000-0000-000094000000}"/>
    <cellStyle name="SAPBEXexcBad8 3 2" xfId="255" xr:uid="{00000000-0005-0000-0000-000095000000}"/>
    <cellStyle name="SAPBEXexcBad8 4" xfId="256" xr:uid="{00000000-0005-0000-0000-000096000000}"/>
    <cellStyle name="SAPBEXexcBad9" xfId="26" xr:uid="{00000000-0005-0000-0000-000097000000}"/>
    <cellStyle name="SAPBEXexcBad9 2" xfId="68" xr:uid="{00000000-0005-0000-0000-000098000000}"/>
    <cellStyle name="SAPBEXexcBad9 2 2" xfId="258" xr:uid="{00000000-0005-0000-0000-000099000000}"/>
    <cellStyle name="SAPBEXexcBad9 2 3" xfId="257" xr:uid="{00000000-0005-0000-0000-00009A000000}"/>
    <cellStyle name="SAPBEXexcBad9 3" xfId="102" xr:uid="{00000000-0005-0000-0000-00009B000000}"/>
    <cellStyle name="SAPBEXexcBad9 3 2" xfId="259" xr:uid="{00000000-0005-0000-0000-00009C000000}"/>
    <cellStyle name="SAPBEXexcBad9 4" xfId="260" xr:uid="{00000000-0005-0000-0000-00009D000000}"/>
    <cellStyle name="SAPBEXexcCritical4" xfId="27" xr:uid="{00000000-0005-0000-0000-00009E000000}"/>
    <cellStyle name="SAPBEXexcCritical4 2" xfId="69" xr:uid="{00000000-0005-0000-0000-00009F000000}"/>
    <cellStyle name="SAPBEXexcCritical4 2 2" xfId="262" xr:uid="{00000000-0005-0000-0000-0000A0000000}"/>
    <cellStyle name="SAPBEXexcCritical4 2 3" xfId="261" xr:uid="{00000000-0005-0000-0000-0000A1000000}"/>
    <cellStyle name="SAPBEXexcCritical4 3" xfId="103" xr:uid="{00000000-0005-0000-0000-0000A2000000}"/>
    <cellStyle name="SAPBEXexcCritical4 3 2" xfId="263" xr:uid="{00000000-0005-0000-0000-0000A3000000}"/>
    <cellStyle name="SAPBEXexcCritical4 4" xfId="264" xr:uid="{00000000-0005-0000-0000-0000A4000000}"/>
    <cellStyle name="SAPBEXexcCritical5" xfId="28" xr:uid="{00000000-0005-0000-0000-0000A5000000}"/>
    <cellStyle name="SAPBEXexcCritical5 2" xfId="70" xr:uid="{00000000-0005-0000-0000-0000A6000000}"/>
    <cellStyle name="SAPBEXexcCritical5 2 2" xfId="266" xr:uid="{00000000-0005-0000-0000-0000A7000000}"/>
    <cellStyle name="SAPBEXexcCritical5 2 3" xfId="265" xr:uid="{00000000-0005-0000-0000-0000A8000000}"/>
    <cellStyle name="SAPBEXexcCritical5 3" xfId="104" xr:uid="{00000000-0005-0000-0000-0000A9000000}"/>
    <cellStyle name="SAPBEXexcCritical5 3 2" xfId="267" xr:uid="{00000000-0005-0000-0000-0000AA000000}"/>
    <cellStyle name="SAPBEXexcCritical5 4" xfId="268" xr:uid="{00000000-0005-0000-0000-0000AB000000}"/>
    <cellStyle name="SAPBEXexcCritical6" xfId="29" xr:uid="{00000000-0005-0000-0000-0000AC000000}"/>
    <cellStyle name="SAPBEXexcCritical6 2" xfId="71" xr:uid="{00000000-0005-0000-0000-0000AD000000}"/>
    <cellStyle name="SAPBEXexcCritical6 2 2" xfId="270" xr:uid="{00000000-0005-0000-0000-0000AE000000}"/>
    <cellStyle name="SAPBEXexcCritical6 2 3" xfId="269" xr:uid="{00000000-0005-0000-0000-0000AF000000}"/>
    <cellStyle name="SAPBEXexcCritical6 3" xfId="105" xr:uid="{00000000-0005-0000-0000-0000B0000000}"/>
    <cellStyle name="SAPBEXexcCritical6 3 2" xfId="271" xr:uid="{00000000-0005-0000-0000-0000B1000000}"/>
    <cellStyle name="SAPBEXexcCritical6 4" xfId="272" xr:uid="{00000000-0005-0000-0000-0000B2000000}"/>
    <cellStyle name="SAPBEXexcGood1" xfId="30" xr:uid="{00000000-0005-0000-0000-0000B3000000}"/>
    <cellStyle name="SAPBEXexcGood1 2" xfId="72" xr:uid="{00000000-0005-0000-0000-0000B4000000}"/>
    <cellStyle name="SAPBEXexcGood1 2 2" xfId="274" xr:uid="{00000000-0005-0000-0000-0000B5000000}"/>
    <cellStyle name="SAPBEXexcGood1 2 3" xfId="273" xr:uid="{00000000-0005-0000-0000-0000B6000000}"/>
    <cellStyle name="SAPBEXexcGood1 3" xfId="106" xr:uid="{00000000-0005-0000-0000-0000B7000000}"/>
    <cellStyle name="SAPBEXexcGood1 3 2" xfId="275" xr:uid="{00000000-0005-0000-0000-0000B8000000}"/>
    <cellStyle name="SAPBEXexcGood1 4" xfId="276" xr:uid="{00000000-0005-0000-0000-0000B9000000}"/>
    <cellStyle name="SAPBEXexcGood2" xfId="31" xr:uid="{00000000-0005-0000-0000-0000BA000000}"/>
    <cellStyle name="SAPBEXexcGood2 2" xfId="73" xr:uid="{00000000-0005-0000-0000-0000BB000000}"/>
    <cellStyle name="SAPBEXexcGood2 2 2" xfId="278" xr:uid="{00000000-0005-0000-0000-0000BC000000}"/>
    <cellStyle name="SAPBEXexcGood2 2 3" xfId="277" xr:uid="{00000000-0005-0000-0000-0000BD000000}"/>
    <cellStyle name="SAPBEXexcGood2 3" xfId="107" xr:uid="{00000000-0005-0000-0000-0000BE000000}"/>
    <cellStyle name="SAPBEXexcGood2 3 2" xfId="279" xr:uid="{00000000-0005-0000-0000-0000BF000000}"/>
    <cellStyle name="SAPBEXexcGood2 4" xfId="280" xr:uid="{00000000-0005-0000-0000-0000C0000000}"/>
    <cellStyle name="SAPBEXexcGood3" xfId="32" xr:uid="{00000000-0005-0000-0000-0000C1000000}"/>
    <cellStyle name="SAPBEXexcGood3 2" xfId="74" xr:uid="{00000000-0005-0000-0000-0000C2000000}"/>
    <cellStyle name="SAPBEXexcGood3 2 2" xfId="282" xr:uid="{00000000-0005-0000-0000-0000C3000000}"/>
    <cellStyle name="SAPBEXexcGood3 2 3" xfId="281" xr:uid="{00000000-0005-0000-0000-0000C4000000}"/>
    <cellStyle name="SAPBEXexcGood3 3" xfId="108" xr:uid="{00000000-0005-0000-0000-0000C5000000}"/>
    <cellStyle name="SAPBEXexcGood3 3 2" xfId="283" xr:uid="{00000000-0005-0000-0000-0000C6000000}"/>
    <cellStyle name="SAPBEXexcGood3 4" xfId="284" xr:uid="{00000000-0005-0000-0000-0000C7000000}"/>
    <cellStyle name="SAPBEXfilterDrill" xfId="33" xr:uid="{00000000-0005-0000-0000-0000C8000000}"/>
    <cellStyle name="SAPBEXfilterDrill 2" xfId="109" xr:uid="{00000000-0005-0000-0000-0000C9000000}"/>
    <cellStyle name="SAPBEXfilterDrill 2 2" xfId="285" xr:uid="{00000000-0005-0000-0000-0000CA000000}"/>
    <cellStyle name="SAPBEXfilterDrill 3" xfId="286" xr:uid="{00000000-0005-0000-0000-0000CB000000}"/>
    <cellStyle name="SAPBEXfilterDrill 3 2" xfId="287" xr:uid="{00000000-0005-0000-0000-0000CC000000}"/>
    <cellStyle name="SAPBEXfilterDrill 4" xfId="288" xr:uid="{00000000-0005-0000-0000-0000CD000000}"/>
    <cellStyle name="SAPBEXfilterItem" xfId="34" xr:uid="{00000000-0005-0000-0000-0000CE000000}"/>
    <cellStyle name="SAPBEXfilterItem 2" xfId="110" xr:uid="{00000000-0005-0000-0000-0000CF000000}"/>
    <cellStyle name="SAPBEXfilterItem 3" xfId="621" xr:uid="{00000000-0005-0000-0000-0000D0000000}"/>
    <cellStyle name="SAPBEXfilterText" xfId="35" xr:uid="{00000000-0005-0000-0000-0000D1000000}"/>
    <cellStyle name="SAPBEXfilterText 2" xfId="111" xr:uid="{00000000-0005-0000-0000-0000D2000000}"/>
    <cellStyle name="SAPBEXformats" xfId="36" xr:uid="{00000000-0005-0000-0000-0000D3000000}"/>
    <cellStyle name="SAPBEXformats 2" xfId="75" xr:uid="{00000000-0005-0000-0000-0000D4000000}"/>
    <cellStyle name="SAPBEXformats 2 2" xfId="113" xr:uid="{00000000-0005-0000-0000-0000D5000000}"/>
    <cellStyle name="SAPBEXformats 2 2 2" xfId="289" xr:uid="{00000000-0005-0000-0000-0000D6000000}"/>
    <cellStyle name="SAPBEXformats 2 2 2 2" xfId="290" xr:uid="{00000000-0005-0000-0000-0000D7000000}"/>
    <cellStyle name="SAPBEXformats 2 2 2 3" xfId="291" xr:uid="{00000000-0005-0000-0000-0000D8000000}"/>
    <cellStyle name="SAPBEXformats 2 2 3" xfId="292" xr:uid="{00000000-0005-0000-0000-0000D9000000}"/>
    <cellStyle name="SAPBEXformats 2 3" xfId="293" xr:uid="{00000000-0005-0000-0000-0000DA000000}"/>
    <cellStyle name="SAPBEXformats 2 3 2" xfId="294" xr:uid="{00000000-0005-0000-0000-0000DB000000}"/>
    <cellStyle name="SAPBEXformats 2 3 2 2" xfId="295" xr:uid="{00000000-0005-0000-0000-0000DC000000}"/>
    <cellStyle name="SAPBEXformats 2 3 2 3" xfId="296" xr:uid="{00000000-0005-0000-0000-0000DD000000}"/>
    <cellStyle name="SAPBEXformats 2 3 3" xfId="297" xr:uid="{00000000-0005-0000-0000-0000DE000000}"/>
    <cellStyle name="SAPBEXformats 2 4" xfId="298" xr:uid="{00000000-0005-0000-0000-0000DF000000}"/>
    <cellStyle name="SAPBEXformats 2 4 2" xfId="299" xr:uid="{00000000-0005-0000-0000-0000E0000000}"/>
    <cellStyle name="SAPBEXformats 2 5" xfId="300" xr:uid="{00000000-0005-0000-0000-0000E1000000}"/>
    <cellStyle name="SAPBEXformats 3" xfId="112" xr:uid="{00000000-0005-0000-0000-0000E2000000}"/>
    <cellStyle name="SAPBEXformats 3 2" xfId="301" xr:uid="{00000000-0005-0000-0000-0000E3000000}"/>
    <cellStyle name="SAPBEXformats 4" xfId="302" xr:uid="{00000000-0005-0000-0000-0000E4000000}"/>
    <cellStyle name="SAPBEXformats 4 2" xfId="303" xr:uid="{00000000-0005-0000-0000-0000E5000000}"/>
    <cellStyle name="SAPBEXformats 5" xfId="304" xr:uid="{00000000-0005-0000-0000-0000E6000000}"/>
    <cellStyle name="SAPBEXformats 6" xfId="305" xr:uid="{00000000-0005-0000-0000-0000E7000000}"/>
    <cellStyle name="SAPBEXheaderItem" xfId="37" xr:uid="{00000000-0005-0000-0000-0000E8000000}"/>
    <cellStyle name="SAPBEXheaderItem 2" xfId="114" xr:uid="{00000000-0005-0000-0000-0000E9000000}"/>
    <cellStyle name="SAPBEXheaderItem 2 2" xfId="306" xr:uid="{00000000-0005-0000-0000-0000EA000000}"/>
    <cellStyle name="SAPBEXheaderItem 3" xfId="307" xr:uid="{00000000-0005-0000-0000-0000EB000000}"/>
    <cellStyle name="SAPBEXheaderItem 3 2" xfId="308" xr:uid="{00000000-0005-0000-0000-0000EC000000}"/>
    <cellStyle name="SAPBEXheaderItem 4" xfId="309" xr:uid="{00000000-0005-0000-0000-0000ED000000}"/>
    <cellStyle name="SAPBEXheaderItem 5" xfId="310" xr:uid="{00000000-0005-0000-0000-0000EE000000}"/>
    <cellStyle name="SAPBEXheaderText" xfId="38" xr:uid="{00000000-0005-0000-0000-0000EF000000}"/>
    <cellStyle name="SAPBEXheaderText 2" xfId="115" xr:uid="{00000000-0005-0000-0000-0000F0000000}"/>
    <cellStyle name="SAPBEXheaderText 2 2" xfId="311" xr:uid="{00000000-0005-0000-0000-0000F1000000}"/>
    <cellStyle name="SAPBEXheaderText 3" xfId="312" xr:uid="{00000000-0005-0000-0000-0000F2000000}"/>
    <cellStyle name="SAPBEXheaderText 3 2" xfId="313" xr:uid="{00000000-0005-0000-0000-0000F3000000}"/>
    <cellStyle name="SAPBEXheaderText 4" xfId="314" xr:uid="{00000000-0005-0000-0000-0000F4000000}"/>
    <cellStyle name="SAPBEXheaderText 5" xfId="315" xr:uid="{00000000-0005-0000-0000-0000F5000000}"/>
    <cellStyle name="SAPBEXHLevel0" xfId="39" xr:uid="{00000000-0005-0000-0000-0000F6000000}"/>
    <cellStyle name="SAPBEXHLevel0 2" xfId="76" xr:uid="{00000000-0005-0000-0000-0000F7000000}"/>
    <cellStyle name="SAPBEXHLevel0 2 2" xfId="117" xr:uid="{00000000-0005-0000-0000-0000F8000000}"/>
    <cellStyle name="SAPBEXHLevel0 2 2 2" xfId="316" xr:uid="{00000000-0005-0000-0000-0000F9000000}"/>
    <cellStyle name="SAPBEXHLevel0 2 2 2 2" xfId="317" xr:uid="{00000000-0005-0000-0000-0000FA000000}"/>
    <cellStyle name="SAPBEXHLevel0 2 2 2 3" xfId="318" xr:uid="{00000000-0005-0000-0000-0000FB000000}"/>
    <cellStyle name="SAPBEXHLevel0 2 2 3" xfId="319" xr:uid="{00000000-0005-0000-0000-0000FC000000}"/>
    <cellStyle name="SAPBEXHLevel0 2 3" xfId="320" xr:uid="{00000000-0005-0000-0000-0000FD000000}"/>
    <cellStyle name="SAPBEXHLevel0 2 3 2" xfId="321" xr:uid="{00000000-0005-0000-0000-0000FE000000}"/>
    <cellStyle name="SAPBEXHLevel0 2 3 2 2" xfId="322" xr:uid="{00000000-0005-0000-0000-0000FF000000}"/>
    <cellStyle name="SAPBEXHLevel0 2 3 2 3" xfId="323" xr:uid="{00000000-0005-0000-0000-000000010000}"/>
    <cellStyle name="SAPBEXHLevel0 2 3 3" xfId="324" xr:uid="{00000000-0005-0000-0000-000001010000}"/>
    <cellStyle name="SAPBEXHLevel0 2 4" xfId="325" xr:uid="{00000000-0005-0000-0000-000002010000}"/>
    <cellStyle name="SAPBEXHLevel0 2 4 2" xfId="326" xr:uid="{00000000-0005-0000-0000-000003010000}"/>
    <cellStyle name="SAPBEXHLevel0 2 5" xfId="327" xr:uid="{00000000-0005-0000-0000-000004010000}"/>
    <cellStyle name="SAPBEXHLevel0 3" xfId="116" xr:uid="{00000000-0005-0000-0000-000005010000}"/>
    <cellStyle name="SAPBEXHLevel0 3 2" xfId="328" xr:uid="{00000000-0005-0000-0000-000006010000}"/>
    <cellStyle name="SAPBEXHLevel0 4" xfId="329" xr:uid="{00000000-0005-0000-0000-000007010000}"/>
    <cellStyle name="SAPBEXHLevel0 4 2" xfId="330" xr:uid="{00000000-0005-0000-0000-000008010000}"/>
    <cellStyle name="SAPBEXHLevel0 5" xfId="331" xr:uid="{00000000-0005-0000-0000-000009010000}"/>
    <cellStyle name="SAPBEXHLevel0 6" xfId="332" xr:uid="{00000000-0005-0000-0000-00000A010000}"/>
    <cellStyle name="SAPBEXHLevel0X" xfId="40" xr:uid="{00000000-0005-0000-0000-00000B010000}"/>
    <cellStyle name="SAPBEXHLevel0X 2" xfId="77" xr:uid="{00000000-0005-0000-0000-00000C010000}"/>
    <cellStyle name="SAPBEXHLevel0X 2 2" xfId="119" xr:uid="{00000000-0005-0000-0000-00000D010000}"/>
    <cellStyle name="SAPBEXHLevel0X 2 2 2" xfId="333" xr:uid="{00000000-0005-0000-0000-00000E010000}"/>
    <cellStyle name="SAPBEXHLevel0X 2 2 2 2" xfId="334" xr:uid="{00000000-0005-0000-0000-00000F010000}"/>
    <cellStyle name="SAPBEXHLevel0X 2 2 2 3" xfId="335" xr:uid="{00000000-0005-0000-0000-000010010000}"/>
    <cellStyle name="SAPBEXHLevel0X 2 2 3" xfId="336" xr:uid="{00000000-0005-0000-0000-000011010000}"/>
    <cellStyle name="SAPBEXHLevel0X 2 3" xfId="337" xr:uid="{00000000-0005-0000-0000-000012010000}"/>
    <cellStyle name="SAPBEXHLevel0X 2 3 2" xfId="338" xr:uid="{00000000-0005-0000-0000-000013010000}"/>
    <cellStyle name="SAPBEXHLevel0X 2 3 2 2" xfId="339" xr:uid="{00000000-0005-0000-0000-000014010000}"/>
    <cellStyle name="SAPBEXHLevel0X 2 3 2 3" xfId="340" xr:uid="{00000000-0005-0000-0000-000015010000}"/>
    <cellStyle name="SAPBEXHLevel0X 2 3 3" xfId="341" xr:uid="{00000000-0005-0000-0000-000016010000}"/>
    <cellStyle name="SAPBEXHLevel0X 2 4" xfId="342" xr:uid="{00000000-0005-0000-0000-000017010000}"/>
    <cellStyle name="SAPBEXHLevel0X 2 4 2" xfId="343" xr:uid="{00000000-0005-0000-0000-000018010000}"/>
    <cellStyle name="SAPBEXHLevel0X 2 5" xfId="344" xr:uid="{00000000-0005-0000-0000-000019010000}"/>
    <cellStyle name="SAPBEXHLevel0X 3" xfId="118" xr:uid="{00000000-0005-0000-0000-00001A010000}"/>
    <cellStyle name="SAPBEXHLevel0X 3 2" xfId="345" xr:uid="{00000000-0005-0000-0000-00001B010000}"/>
    <cellStyle name="SAPBEXHLevel0X 4" xfId="346" xr:uid="{00000000-0005-0000-0000-00001C010000}"/>
    <cellStyle name="SAPBEXHLevel0X 4 2" xfId="347" xr:uid="{00000000-0005-0000-0000-00001D010000}"/>
    <cellStyle name="SAPBEXHLevel0X 5" xfId="348" xr:uid="{00000000-0005-0000-0000-00001E010000}"/>
    <cellStyle name="SAPBEXHLevel0X 6" xfId="349" xr:uid="{00000000-0005-0000-0000-00001F010000}"/>
    <cellStyle name="SAPBEXHLevel1" xfId="41" xr:uid="{00000000-0005-0000-0000-000020010000}"/>
    <cellStyle name="SAPBEXHLevel1 2" xfId="78" xr:uid="{00000000-0005-0000-0000-000021010000}"/>
    <cellStyle name="SAPBEXHLevel1 2 2" xfId="121" xr:uid="{00000000-0005-0000-0000-000022010000}"/>
    <cellStyle name="SAPBEXHLevel1 2 2 2" xfId="350" xr:uid="{00000000-0005-0000-0000-000023010000}"/>
    <cellStyle name="SAPBEXHLevel1 2 2 2 2" xfId="351" xr:uid="{00000000-0005-0000-0000-000024010000}"/>
    <cellStyle name="SAPBEXHLevel1 2 2 2 3" xfId="352" xr:uid="{00000000-0005-0000-0000-000025010000}"/>
    <cellStyle name="SAPBEXHLevel1 2 2 3" xfId="353" xr:uid="{00000000-0005-0000-0000-000026010000}"/>
    <cellStyle name="SAPBEXHLevel1 2 3" xfId="354" xr:uid="{00000000-0005-0000-0000-000027010000}"/>
    <cellStyle name="SAPBEXHLevel1 2 3 2" xfId="355" xr:uid="{00000000-0005-0000-0000-000028010000}"/>
    <cellStyle name="SAPBEXHLevel1 2 3 2 2" xfId="356" xr:uid="{00000000-0005-0000-0000-000029010000}"/>
    <cellStyle name="SAPBEXHLevel1 2 3 2 3" xfId="357" xr:uid="{00000000-0005-0000-0000-00002A010000}"/>
    <cellStyle name="SAPBEXHLevel1 2 3 3" xfId="358" xr:uid="{00000000-0005-0000-0000-00002B010000}"/>
    <cellStyle name="SAPBEXHLevel1 2 4" xfId="359" xr:uid="{00000000-0005-0000-0000-00002C010000}"/>
    <cellStyle name="SAPBEXHLevel1 2 4 2" xfId="360" xr:uid="{00000000-0005-0000-0000-00002D010000}"/>
    <cellStyle name="SAPBEXHLevel1 2 5" xfId="361" xr:uid="{00000000-0005-0000-0000-00002E010000}"/>
    <cellStyle name="SAPBEXHLevel1 3" xfId="120" xr:uid="{00000000-0005-0000-0000-00002F010000}"/>
    <cellStyle name="SAPBEXHLevel1 3 2" xfId="362" xr:uid="{00000000-0005-0000-0000-000030010000}"/>
    <cellStyle name="SAPBEXHLevel1 4" xfId="363" xr:uid="{00000000-0005-0000-0000-000031010000}"/>
    <cellStyle name="SAPBEXHLevel1 4 2" xfId="364" xr:uid="{00000000-0005-0000-0000-000032010000}"/>
    <cellStyle name="SAPBEXHLevel1 5" xfId="365" xr:uid="{00000000-0005-0000-0000-000033010000}"/>
    <cellStyle name="SAPBEXHLevel1 6" xfId="366" xr:uid="{00000000-0005-0000-0000-000034010000}"/>
    <cellStyle name="SAPBEXHLevel1X" xfId="42" xr:uid="{00000000-0005-0000-0000-000035010000}"/>
    <cellStyle name="SAPBEXHLevel1X 2" xfId="79" xr:uid="{00000000-0005-0000-0000-000036010000}"/>
    <cellStyle name="SAPBEXHLevel1X 2 2" xfId="123" xr:uid="{00000000-0005-0000-0000-000037010000}"/>
    <cellStyle name="SAPBEXHLevel1X 2 2 2" xfId="367" xr:uid="{00000000-0005-0000-0000-000038010000}"/>
    <cellStyle name="SAPBEXHLevel1X 2 2 2 2" xfId="368" xr:uid="{00000000-0005-0000-0000-000039010000}"/>
    <cellStyle name="SAPBEXHLevel1X 2 2 2 3" xfId="369" xr:uid="{00000000-0005-0000-0000-00003A010000}"/>
    <cellStyle name="SAPBEXHLevel1X 2 2 3" xfId="370" xr:uid="{00000000-0005-0000-0000-00003B010000}"/>
    <cellStyle name="SAPBEXHLevel1X 2 3" xfId="371" xr:uid="{00000000-0005-0000-0000-00003C010000}"/>
    <cellStyle name="SAPBEXHLevel1X 2 3 2" xfId="372" xr:uid="{00000000-0005-0000-0000-00003D010000}"/>
    <cellStyle name="SAPBEXHLevel1X 2 3 2 2" xfId="373" xr:uid="{00000000-0005-0000-0000-00003E010000}"/>
    <cellStyle name="SAPBEXHLevel1X 2 3 2 3" xfId="374" xr:uid="{00000000-0005-0000-0000-00003F010000}"/>
    <cellStyle name="SAPBEXHLevel1X 2 3 3" xfId="375" xr:uid="{00000000-0005-0000-0000-000040010000}"/>
    <cellStyle name="SAPBEXHLevel1X 2 4" xfId="376" xr:uid="{00000000-0005-0000-0000-000041010000}"/>
    <cellStyle name="SAPBEXHLevel1X 2 4 2" xfId="377" xr:uid="{00000000-0005-0000-0000-000042010000}"/>
    <cellStyle name="SAPBEXHLevel1X 2 5" xfId="378" xr:uid="{00000000-0005-0000-0000-000043010000}"/>
    <cellStyle name="SAPBEXHLevel1X 3" xfId="122" xr:uid="{00000000-0005-0000-0000-000044010000}"/>
    <cellStyle name="SAPBEXHLevel1X 3 2" xfId="379" xr:uid="{00000000-0005-0000-0000-000045010000}"/>
    <cellStyle name="SAPBEXHLevel1X 4" xfId="380" xr:uid="{00000000-0005-0000-0000-000046010000}"/>
    <cellStyle name="SAPBEXHLevel1X 4 2" xfId="381" xr:uid="{00000000-0005-0000-0000-000047010000}"/>
    <cellStyle name="SAPBEXHLevel1X 5" xfId="382" xr:uid="{00000000-0005-0000-0000-000048010000}"/>
    <cellStyle name="SAPBEXHLevel1X 6" xfId="383" xr:uid="{00000000-0005-0000-0000-000049010000}"/>
    <cellStyle name="SAPBEXHLevel2" xfId="43" xr:uid="{00000000-0005-0000-0000-00004A010000}"/>
    <cellStyle name="SAPBEXHLevel2 2" xfId="80" xr:uid="{00000000-0005-0000-0000-00004B010000}"/>
    <cellStyle name="SAPBEXHLevel2 2 2" xfId="125" xr:uid="{00000000-0005-0000-0000-00004C010000}"/>
    <cellStyle name="SAPBEXHLevel2 2 2 2" xfId="384" xr:uid="{00000000-0005-0000-0000-00004D010000}"/>
    <cellStyle name="SAPBEXHLevel2 2 2 2 2" xfId="385" xr:uid="{00000000-0005-0000-0000-00004E010000}"/>
    <cellStyle name="SAPBEXHLevel2 2 2 2 3" xfId="386" xr:uid="{00000000-0005-0000-0000-00004F010000}"/>
    <cellStyle name="SAPBEXHLevel2 2 2 3" xfId="387" xr:uid="{00000000-0005-0000-0000-000050010000}"/>
    <cellStyle name="SAPBEXHLevel2 2 3" xfId="388" xr:uid="{00000000-0005-0000-0000-000051010000}"/>
    <cellStyle name="SAPBEXHLevel2 2 3 2" xfId="389" xr:uid="{00000000-0005-0000-0000-000052010000}"/>
    <cellStyle name="SAPBEXHLevel2 2 3 2 2" xfId="390" xr:uid="{00000000-0005-0000-0000-000053010000}"/>
    <cellStyle name="SAPBEXHLevel2 2 3 2 3" xfId="391" xr:uid="{00000000-0005-0000-0000-000054010000}"/>
    <cellStyle name="SAPBEXHLevel2 2 3 3" xfId="392" xr:uid="{00000000-0005-0000-0000-000055010000}"/>
    <cellStyle name="SAPBEXHLevel2 2 4" xfId="393" xr:uid="{00000000-0005-0000-0000-000056010000}"/>
    <cellStyle name="SAPBEXHLevel2 2 4 2" xfId="394" xr:uid="{00000000-0005-0000-0000-000057010000}"/>
    <cellStyle name="SAPBEXHLevel2 2 5" xfId="395" xr:uid="{00000000-0005-0000-0000-000058010000}"/>
    <cellStyle name="SAPBEXHLevel2 3" xfId="124" xr:uid="{00000000-0005-0000-0000-000059010000}"/>
    <cellStyle name="SAPBEXHLevel2 3 2" xfId="396" xr:uid="{00000000-0005-0000-0000-00005A010000}"/>
    <cellStyle name="SAPBEXHLevel2 4" xfId="397" xr:uid="{00000000-0005-0000-0000-00005B010000}"/>
    <cellStyle name="SAPBEXHLevel2 4 2" xfId="398" xr:uid="{00000000-0005-0000-0000-00005C010000}"/>
    <cellStyle name="SAPBEXHLevel2 5" xfId="399" xr:uid="{00000000-0005-0000-0000-00005D010000}"/>
    <cellStyle name="SAPBEXHLevel2 6" xfId="400" xr:uid="{00000000-0005-0000-0000-00005E010000}"/>
    <cellStyle name="SAPBEXHLevel2X" xfId="44" xr:uid="{00000000-0005-0000-0000-00005F010000}"/>
    <cellStyle name="SAPBEXHLevel2X 2" xfId="81" xr:uid="{00000000-0005-0000-0000-000060010000}"/>
    <cellStyle name="SAPBEXHLevel2X 2 2" xfId="127" xr:uid="{00000000-0005-0000-0000-000061010000}"/>
    <cellStyle name="SAPBEXHLevel2X 2 2 2" xfId="401" xr:uid="{00000000-0005-0000-0000-000062010000}"/>
    <cellStyle name="SAPBEXHLevel2X 2 2 2 2" xfId="402" xr:uid="{00000000-0005-0000-0000-000063010000}"/>
    <cellStyle name="SAPBEXHLevel2X 2 2 2 3" xfId="403" xr:uid="{00000000-0005-0000-0000-000064010000}"/>
    <cellStyle name="SAPBEXHLevel2X 2 2 3" xfId="404" xr:uid="{00000000-0005-0000-0000-000065010000}"/>
    <cellStyle name="SAPBEXHLevel2X 2 3" xfId="405" xr:uid="{00000000-0005-0000-0000-000066010000}"/>
    <cellStyle name="SAPBEXHLevel2X 2 3 2" xfId="406" xr:uid="{00000000-0005-0000-0000-000067010000}"/>
    <cellStyle name="SAPBEXHLevel2X 2 3 2 2" xfId="407" xr:uid="{00000000-0005-0000-0000-000068010000}"/>
    <cellStyle name="SAPBEXHLevel2X 2 3 2 3" xfId="408" xr:uid="{00000000-0005-0000-0000-000069010000}"/>
    <cellStyle name="SAPBEXHLevel2X 2 3 3" xfId="409" xr:uid="{00000000-0005-0000-0000-00006A010000}"/>
    <cellStyle name="SAPBEXHLevel2X 2 4" xfId="410" xr:uid="{00000000-0005-0000-0000-00006B010000}"/>
    <cellStyle name="SAPBEXHLevel2X 2 4 2" xfId="411" xr:uid="{00000000-0005-0000-0000-00006C010000}"/>
    <cellStyle name="SAPBEXHLevel2X 2 5" xfId="412" xr:uid="{00000000-0005-0000-0000-00006D010000}"/>
    <cellStyle name="SAPBEXHLevel2X 3" xfId="126" xr:uid="{00000000-0005-0000-0000-00006E010000}"/>
    <cellStyle name="SAPBEXHLevel2X 3 2" xfId="413" xr:uid="{00000000-0005-0000-0000-00006F010000}"/>
    <cellStyle name="SAPBEXHLevel2X 4" xfId="414" xr:uid="{00000000-0005-0000-0000-000070010000}"/>
    <cellStyle name="SAPBEXHLevel2X 4 2" xfId="415" xr:uid="{00000000-0005-0000-0000-000071010000}"/>
    <cellStyle name="SAPBEXHLevel2X 5" xfId="416" xr:uid="{00000000-0005-0000-0000-000072010000}"/>
    <cellStyle name="SAPBEXHLevel2X 6" xfId="417" xr:uid="{00000000-0005-0000-0000-000073010000}"/>
    <cellStyle name="SAPBEXHLevel3" xfId="45" xr:uid="{00000000-0005-0000-0000-000074010000}"/>
    <cellStyle name="SAPBEXHLevel3 2" xfId="82" xr:uid="{00000000-0005-0000-0000-000075010000}"/>
    <cellStyle name="SAPBEXHLevel3 2 2" xfId="129" xr:uid="{00000000-0005-0000-0000-000076010000}"/>
    <cellStyle name="SAPBEXHLevel3 2 2 2" xfId="418" xr:uid="{00000000-0005-0000-0000-000077010000}"/>
    <cellStyle name="SAPBEXHLevel3 2 2 2 2" xfId="419" xr:uid="{00000000-0005-0000-0000-000078010000}"/>
    <cellStyle name="SAPBEXHLevel3 2 2 2 3" xfId="420" xr:uid="{00000000-0005-0000-0000-000079010000}"/>
    <cellStyle name="SAPBEXHLevel3 2 2 3" xfId="421" xr:uid="{00000000-0005-0000-0000-00007A010000}"/>
    <cellStyle name="SAPBEXHLevel3 2 3" xfId="422" xr:uid="{00000000-0005-0000-0000-00007B010000}"/>
    <cellStyle name="SAPBEXHLevel3 2 3 2" xfId="423" xr:uid="{00000000-0005-0000-0000-00007C010000}"/>
    <cellStyle name="SAPBEXHLevel3 2 3 2 2" xfId="424" xr:uid="{00000000-0005-0000-0000-00007D010000}"/>
    <cellStyle name="SAPBEXHLevel3 2 3 2 3" xfId="425" xr:uid="{00000000-0005-0000-0000-00007E010000}"/>
    <cellStyle name="SAPBEXHLevel3 2 3 3" xfId="426" xr:uid="{00000000-0005-0000-0000-00007F010000}"/>
    <cellStyle name="SAPBEXHLevel3 2 4" xfId="427" xr:uid="{00000000-0005-0000-0000-000080010000}"/>
    <cellStyle name="SAPBEXHLevel3 2 4 2" xfId="428" xr:uid="{00000000-0005-0000-0000-000081010000}"/>
    <cellStyle name="SAPBEXHLevel3 2 5" xfId="429" xr:uid="{00000000-0005-0000-0000-000082010000}"/>
    <cellStyle name="SAPBEXHLevel3 3" xfId="128" xr:uid="{00000000-0005-0000-0000-000083010000}"/>
    <cellStyle name="SAPBEXHLevel3 3 2" xfId="430" xr:uid="{00000000-0005-0000-0000-000084010000}"/>
    <cellStyle name="SAPBEXHLevel3 4" xfId="431" xr:uid="{00000000-0005-0000-0000-000085010000}"/>
    <cellStyle name="SAPBEXHLevel3 4 2" xfId="432" xr:uid="{00000000-0005-0000-0000-000086010000}"/>
    <cellStyle name="SAPBEXHLevel3 5" xfId="433" xr:uid="{00000000-0005-0000-0000-000087010000}"/>
    <cellStyle name="SAPBEXHLevel3 6" xfId="434" xr:uid="{00000000-0005-0000-0000-000088010000}"/>
    <cellStyle name="SAPBEXHLevel3X" xfId="46" xr:uid="{00000000-0005-0000-0000-000089010000}"/>
    <cellStyle name="SAPBEXHLevel3X 2" xfId="83" xr:uid="{00000000-0005-0000-0000-00008A010000}"/>
    <cellStyle name="SAPBEXHLevel3X 2 2" xfId="131" xr:uid="{00000000-0005-0000-0000-00008B010000}"/>
    <cellStyle name="SAPBEXHLevel3X 2 2 2" xfId="435" xr:uid="{00000000-0005-0000-0000-00008C010000}"/>
    <cellStyle name="SAPBEXHLevel3X 2 2 2 2" xfId="436" xr:uid="{00000000-0005-0000-0000-00008D010000}"/>
    <cellStyle name="SAPBEXHLevel3X 2 2 2 3" xfId="437" xr:uid="{00000000-0005-0000-0000-00008E010000}"/>
    <cellStyle name="SAPBEXHLevel3X 2 2 3" xfId="438" xr:uid="{00000000-0005-0000-0000-00008F010000}"/>
    <cellStyle name="SAPBEXHLevel3X 2 3" xfId="439" xr:uid="{00000000-0005-0000-0000-000090010000}"/>
    <cellStyle name="SAPBEXHLevel3X 2 3 2" xfId="440" xr:uid="{00000000-0005-0000-0000-000091010000}"/>
    <cellStyle name="SAPBEXHLevel3X 2 3 2 2" xfId="441" xr:uid="{00000000-0005-0000-0000-000092010000}"/>
    <cellStyle name="SAPBEXHLevel3X 2 3 2 3" xfId="442" xr:uid="{00000000-0005-0000-0000-000093010000}"/>
    <cellStyle name="SAPBEXHLevel3X 2 3 3" xfId="443" xr:uid="{00000000-0005-0000-0000-000094010000}"/>
    <cellStyle name="SAPBEXHLevel3X 2 4" xfId="444" xr:uid="{00000000-0005-0000-0000-000095010000}"/>
    <cellStyle name="SAPBEXHLevel3X 2 4 2" xfId="445" xr:uid="{00000000-0005-0000-0000-000096010000}"/>
    <cellStyle name="SAPBEXHLevel3X 2 5" xfId="446" xr:uid="{00000000-0005-0000-0000-000097010000}"/>
    <cellStyle name="SAPBEXHLevel3X 3" xfId="130" xr:uid="{00000000-0005-0000-0000-000098010000}"/>
    <cellStyle name="SAPBEXHLevel3X 3 2" xfId="447" xr:uid="{00000000-0005-0000-0000-000099010000}"/>
    <cellStyle name="SAPBEXHLevel3X 4" xfId="448" xr:uid="{00000000-0005-0000-0000-00009A010000}"/>
    <cellStyle name="SAPBEXHLevel3X 4 2" xfId="449" xr:uid="{00000000-0005-0000-0000-00009B010000}"/>
    <cellStyle name="SAPBEXHLevel3X 5" xfId="450" xr:uid="{00000000-0005-0000-0000-00009C010000}"/>
    <cellStyle name="SAPBEXHLevel3X 6" xfId="451" xr:uid="{00000000-0005-0000-0000-00009D010000}"/>
    <cellStyle name="SAPBEXinputData" xfId="47" xr:uid="{00000000-0005-0000-0000-00009E010000}"/>
    <cellStyle name="SAPBEXinputData 2" xfId="84" xr:uid="{00000000-0005-0000-0000-00009F010000}"/>
    <cellStyle name="SAPBEXinputData 2 2" xfId="620" xr:uid="{00000000-0005-0000-0000-0000A0010000}"/>
    <cellStyle name="SAPBEXinputData 3" xfId="132" xr:uid="{00000000-0005-0000-0000-0000A1010000}"/>
    <cellStyle name="SAPBEXresData" xfId="48" xr:uid="{00000000-0005-0000-0000-0000A2010000}"/>
    <cellStyle name="SAPBEXresData 2" xfId="85" xr:uid="{00000000-0005-0000-0000-0000A3010000}"/>
    <cellStyle name="SAPBEXresData 2 2" xfId="453" xr:uid="{00000000-0005-0000-0000-0000A4010000}"/>
    <cellStyle name="SAPBEXresData 2 3" xfId="452" xr:uid="{00000000-0005-0000-0000-0000A5010000}"/>
    <cellStyle name="SAPBEXresData 3" xfId="133" xr:uid="{00000000-0005-0000-0000-0000A6010000}"/>
    <cellStyle name="SAPBEXresData 3 2" xfId="454" xr:uid="{00000000-0005-0000-0000-0000A7010000}"/>
    <cellStyle name="SAPBEXresData 4" xfId="455" xr:uid="{00000000-0005-0000-0000-0000A8010000}"/>
    <cellStyle name="SAPBEXresDataEmph" xfId="49" xr:uid="{00000000-0005-0000-0000-0000A9010000}"/>
    <cellStyle name="SAPBEXresDataEmph 2" xfId="86" xr:uid="{00000000-0005-0000-0000-0000AA010000}"/>
    <cellStyle name="SAPBEXresDataEmph 2 2" xfId="457" xr:uid="{00000000-0005-0000-0000-0000AB010000}"/>
    <cellStyle name="SAPBEXresDataEmph 2 3" xfId="456" xr:uid="{00000000-0005-0000-0000-0000AC010000}"/>
    <cellStyle name="SAPBEXresDataEmph 3" xfId="134" xr:uid="{00000000-0005-0000-0000-0000AD010000}"/>
    <cellStyle name="SAPBEXresDataEmph 3 2" xfId="458" xr:uid="{00000000-0005-0000-0000-0000AE010000}"/>
    <cellStyle name="SAPBEXresDataEmph 4" xfId="459" xr:uid="{00000000-0005-0000-0000-0000AF010000}"/>
    <cellStyle name="SAPBEXresItem" xfId="50" xr:uid="{00000000-0005-0000-0000-0000B0010000}"/>
    <cellStyle name="SAPBEXresItem 2" xfId="87" xr:uid="{00000000-0005-0000-0000-0000B1010000}"/>
    <cellStyle name="SAPBEXresItem 2 2" xfId="461" xr:uid="{00000000-0005-0000-0000-0000B2010000}"/>
    <cellStyle name="SAPBEXresItem 2 3" xfId="460" xr:uid="{00000000-0005-0000-0000-0000B3010000}"/>
    <cellStyle name="SAPBEXresItem 3" xfId="135" xr:uid="{00000000-0005-0000-0000-0000B4010000}"/>
    <cellStyle name="SAPBEXresItem 3 2" xfId="462" xr:uid="{00000000-0005-0000-0000-0000B5010000}"/>
    <cellStyle name="SAPBEXresItem 4" xfId="463" xr:uid="{00000000-0005-0000-0000-0000B6010000}"/>
    <cellStyle name="SAPBEXresItemX" xfId="51" xr:uid="{00000000-0005-0000-0000-0000B7010000}"/>
    <cellStyle name="SAPBEXresItemX 2" xfId="88" xr:uid="{00000000-0005-0000-0000-0000B8010000}"/>
    <cellStyle name="SAPBEXresItemX 2 2" xfId="465" xr:uid="{00000000-0005-0000-0000-0000B9010000}"/>
    <cellStyle name="SAPBEXresItemX 2 3" xfId="464" xr:uid="{00000000-0005-0000-0000-0000BA010000}"/>
    <cellStyle name="SAPBEXresItemX 3" xfId="136" xr:uid="{00000000-0005-0000-0000-0000BB010000}"/>
    <cellStyle name="SAPBEXresItemX 3 2" xfId="466" xr:uid="{00000000-0005-0000-0000-0000BC010000}"/>
    <cellStyle name="SAPBEXresItemX 4" xfId="467" xr:uid="{00000000-0005-0000-0000-0000BD010000}"/>
    <cellStyle name="SAPBEXstdData" xfId="52" xr:uid="{00000000-0005-0000-0000-0000BE010000}"/>
    <cellStyle name="SAPBEXstdData 2" xfId="89" xr:uid="{00000000-0005-0000-0000-0000BF010000}"/>
    <cellStyle name="SAPBEXstdData 2 2" xfId="469" xr:uid="{00000000-0005-0000-0000-0000C0010000}"/>
    <cellStyle name="SAPBEXstdData 2 3" xfId="468" xr:uid="{00000000-0005-0000-0000-0000C1010000}"/>
    <cellStyle name="SAPBEXstdData 3" xfId="137" xr:uid="{00000000-0005-0000-0000-0000C2010000}"/>
    <cellStyle name="SAPBEXstdData 3 2" xfId="470" xr:uid="{00000000-0005-0000-0000-0000C3010000}"/>
    <cellStyle name="SAPBEXstdData 4" xfId="471" xr:uid="{00000000-0005-0000-0000-0000C4010000}"/>
    <cellStyle name="SAPBEXstdDataEmph" xfId="53" xr:uid="{00000000-0005-0000-0000-0000C5010000}"/>
    <cellStyle name="SAPBEXstdDataEmph 2" xfId="90" xr:uid="{00000000-0005-0000-0000-0000C6010000}"/>
    <cellStyle name="SAPBEXstdDataEmph 2 2" xfId="473" xr:uid="{00000000-0005-0000-0000-0000C7010000}"/>
    <cellStyle name="SAPBEXstdDataEmph 2 3" xfId="472" xr:uid="{00000000-0005-0000-0000-0000C8010000}"/>
    <cellStyle name="SAPBEXstdDataEmph 3" xfId="138" xr:uid="{00000000-0005-0000-0000-0000C9010000}"/>
    <cellStyle name="SAPBEXstdDataEmph 3 2" xfId="474" xr:uid="{00000000-0005-0000-0000-0000CA010000}"/>
    <cellStyle name="SAPBEXstdDataEmph 4" xfId="475" xr:uid="{00000000-0005-0000-0000-0000CB010000}"/>
    <cellStyle name="SAPBEXstdItem" xfId="54" xr:uid="{00000000-0005-0000-0000-0000CC010000}"/>
    <cellStyle name="SAPBEXstdItem 2" xfId="91" xr:uid="{00000000-0005-0000-0000-0000CD010000}"/>
    <cellStyle name="SAPBEXstdItem 2 2" xfId="140" xr:uid="{00000000-0005-0000-0000-0000CE010000}"/>
    <cellStyle name="SAPBEXstdItem 2 2 2" xfId="476" xr:uid="{00000000-0005-0000-0000-0000CF010000}"/>
    <cellStyle name="SAPBEXstdItem 2 2 2 2" xfId="477" xr:uid="{00000000-0005-0000-0000-0000D0010000}"/>
    <cellStyle name="SAPBEXstdItem 2 2 2 3" xfId="478" xr:uid="{00000000-0005-0000-0000-0000D1010000}"/>
    <cellStyle name="SAPBEXstdItem 2 2 3" xfId="479" xr:uid="{00000000-0005-0000-0000-0000D2010000}"/>
    <cellStyle name="SAPBEXstdItem 2 3" xfId="480" xr:uid="{00000000-0005-0000-0000-0000D3010000}"/>
    <cellStyle name="SAPBEXstdItem 2 3 2" xfId="481" xr:uid="{00000000-0005-0000-0000-0000D4010000}"/>
    <cellStyle name="SAPBEXstdItem 2 3 2 2" xfId="482" xr:uid="{00000000-0005-0000-0000-0000D5010000}"/>
    <cellStyle name="SAPBEXstdItem 2 3 2 3" xfId="483" xr:uid="{00000000-0005-0000-0000-0000D6010000}"/>
    <cellStyle name="SAPBEXstdItem 2 3 3" xfId="484" xr:uid="{00000000-0005-0000-0000-0000D7010000}"/>
    <cellStyle name="SAPBEXstdItem 2 4" xfId="485" xr:uid="{00000000-0005-0000-0000-0000D8010000}"/>
    <cellStyle name="SAPBEXstdItem 2 4 2" xfId="486" xr:uid="{00000000-0005-0000-0000-0000D9010000}"/>
    <cellStyle name="SAPBEXstdItem 2 5" xfId="487" xr:uid="{00000000-0005-0000-0000-0000DA010000}"/>
    <cellStyle name="SAPBEXstdItem 3" xfId="139" xr:uid="{00000000-0005-0000-0000-0000DB010000}"/>
    <cellStyle name="SAPBEXstdItem 3 2" xfId="488" xr:uid="{00000000-0005-0000-0000-0000DC010000}"/>
    <cellStyle name="SAPBEXstdItem 4" xfId="489" xr:uid="{00000000-0005-0000-0000-0000DD010000}"/>
    <cellStyle name="SAPBEXstdItem 4 2" xfId="490" xr:uid="{00000000-0005-0000-0000-0000DE010000}"/>
    <cellStyle name="SAPBEXstdItem 5" xfId="491" xr:uid="{00000000-0005-0000-0000-0000DF010000}"/>
    <cellStyle name="SAPBEXstdItem 6" xfId="492" xr:uid="{00000000-0005-0000-0000-0000E0010000}"/>
    <cellStyle name="SAPBEXstdItemX" xfId="55" xr:uid="{00000000-0005-0000-0000-0000E1010000}"/>
    <cellStyle name="SAPBEXstdItemX 2" xfId="92" xr:uid="{00000000-0005-0000-0000-0000E2010000}"/>
    <cellStyle name="SAPBEXstdItemX 2 2" xfId="142" xr:uid="{00000000-0005-0000-0000-0000E3010000}"/>
    <cellStyle name="SAPBEXstdItemX 2 2 2" xfId="493" xr:uid="{00000000-0005-0000-0000-0000E4010000}"/>
    <cellStyle name="SAPBEXstdItemX 2 2 2 2" xfId="494" xr:uid="{00000000-0005-0000-0000-0000E5010000}"/>
    <cellStyle name="SAPBEXstdItemX 2 2 2 3" xfId="495" xr:uid="{00000000-0005-0000-0000-0000E6010000}"/>
    <cellStyle name="SAPBEXstdItemX 2 2 3" xfId="496" xr:uid="{00000000-0005-0000-0000-0000E7010000}"/>
    <cellStyle name="SAPBEXstdItemX 2 3" xfId="497" xr:uid="{00000000-0005-0000-0000-0000E8010000}"/>
    <cellStyle name="SAPBEXstdItemX 2 3 2" xfId="498" xr:uid="{00000000-0005-0000-0000-0000E9010000}"/>
    <cellStyle name="SAPBEXstdItemX 2 3 2 2" xfId="499" xr:uid="{00000000-0005-0000-0000-0000EA010000}"/>
    <cellStyle name="SAPBEXstdItemX 2 3 2 3" xfId="500" xr:uid="{00000000-0005-0000-0000-0000EB010000}"/>
    <cellStyle name="SAPBEXstdItemX 2 3 3" xfId="501" xr:uid="{00000000-0005-0000-0000-0000EC010000}"/>
    <cellStyle name="SAPBEXstdItemX 2 4" xfId="502" xr:uid="{00000000-0005-0000-0000-0000ED010000}"/>
    <cellStyle name="SAPBEXstdItemX 2 4 2" xfId="503" xr:uid="{00000000-0005-0000-0000-0000EE010000}"/>
    <cellStyle name="SAPBEXstdItemX 2 5" xfId="504" xr:uid="{00000000-0005-0000-0000-0000EF010000}"/>
    <cellStyle name="SAPBEXstdItemX 3" xfId="141" xr:uid="{00000000-0005-0000-0000-0000F0010000}"/>
    <cellStyle name="SAPBEXstdItemX 3 2" xfId="505" xr:uid="{00000000-0005-0000-0000-0000F1010000}"/>
    <cellStyle name="SAPBEXstdItemX 4" xfId="506" xr:uid="{00000000-0005-0000-0000-0000F2010000}"/>
    <cellStyle name="SAPBEXstdItemX 4 2" xfId="507" xr:uid="{00000000-0005-0000-0000-0000F3010000}"/>
    <cellStyle name="SAPBEXstdItemX 5" xfId="508" xr:uid="{00000000-0005-0000-0000-0000F4010000}"/>
    <cellStyle name="SAPBEXstdItemX 6" xfId="509" xr:uid="{00000000-0005-0000-0000-0000F5010000}"/>
    <cellStyle name="SAPBEXtitle" xfId="56" xr:uid="{00000000-0005-0000-0000-0000F6010000}"/>
    <cellStyle name="SAPBEXtitle 2" xfId="143" xr:uid="{00000000-0005-0000-0000-0000F7010000}"/>
    <cellStyle name="SAPBEXundefined" xfId="57" xr:uid="{00000000-0005-0000-0000-0000F8010000}"/>
    <cellStyle name="SAPBEXundefined 2" xfId="93" xr:uid="{00000000-0005-0000-0000-0000F9010000}"/>
    <cellStyle name="SAPBEXundefined 2 2" xfId="511" xr:uid="{00000000-0005-0000-0000-0000FA010000}"/>
    <cellStyle name="SAPBEXundefined 2 3" xfId="510" xr:uid="{00000000-0005-0000-0000-0000FB010000}"/>
    <cellStyle name="SAPBEXundefined 3" xfId="144" xr:uid="{00000000-0005-0000-0000-0000FC010000}"/>
    <cellStyle name="SAPBEXundefined 3 2" xfId="512" xr:uid="{00000000-0005-0000-0000-0000FD010000}"/>
    <cellStyle name="SAPBEXundefined 4" xfId="513" xr:uid="{00000000-0005-0000-0000-0000FE010000}"/>
    <cellStyle name="Sheet Title" xfId="58" xr:uid="{00000000-0005-0000-0000-0000FF010000}"/>
    <cellStyle name="Standaard" xfId="0" builtinId="0"/>
    <cellStyle name="Standaard 10" xfId="2" xr:uid="{00000000-0005-0000-0000-000001020000}"/>
    <cellStyle name="Standaard 10 2" xfId="515" xr:uid="{00000000-0005-0000-0000-000002020000}"/>
    <cellStyle name="Standaard 10 3" xfId="514" xr:uid="{00000000-0005-0000-0000-000003020000}"/>
    <cellStyle name="Standaard 11" xfId="516" xr:uid="{00000000-0005-0000-0000-000004020000}"/>
    <cellStyle name="Standaard 11 2" xfId="517" xr:uid="{00000000-0005-0000-0000-000005020000}"/>
    <cellStyle name="Standaard 12" xfId="518" xr:uid="{00000000-0005-0000-0000-000006020000}"/>
    <cellStyle name="Standaard 12 2" xfId="519" xr:uid="{00000000-0005-0000-0000-000007020000}"/>
    <cellStyle name="Standaard 13" xfId="520" xr:uid="{00000000-0005-0000-0000-000008020000}"/>
    <cellStyle name="Standaard 13 2" xfId="521" xr:uid="{00000000-0005-0000-0000-000009020000}"/>
    <cellStyle name="Standaard 14" xfId="522" xr:uid="{00000000-0005-0000-0000-00000A020000}"/>
    <cellStyle name="Standaard 14 2" xfId="523" xr:uid="{00000000-0005-0000-0000-00000B020000}"/>
    <cellStyle name="Standaard 15" xfId="524" xr:uid="{00000000-0005-0000-0000-00000C020000}"/>
    <cellStyle name="Standaard 15 2" xfId="525" xr:uid="{00000000-0005-0000-0000-00000D020000}"/>
    <cellStyle name="Standaard 16" xfId="526" xr:uid="{00000000-0005-0000-0000-00000E020000}"/>
    <cellStyle name="Standaard 16 2" xfId="527" xr:uid="{00000000-0005-0000-0000-00000F020000}"/>
    <cellStyle name="Standaard 17" xfId="528" xr:uid="{00000000-0005-0000-0000-000010020000}"/>
    <cellStyle name="Standaard 17 2" xfId="529" xr:uid="{00000000-0005-0000-0000-000011020000}"/>
    <cellStyle name="Standaard 18" xfId="530" xr:uid="{00000000-0005-0000-0000-000012020000}"/>
    <cellStyle name="Standaard 18 2" xfId="531" xr:uid="{00000000-0005-0000-0000-000013020000}"/>
    <cellStyle name="Standaard 19" xfId="532" xr:uid="{00000000-0005-0000-0000-000014020000}"/>
    <cellStyle name="Standaard 19 2" xfId="533" xr:uid="{00000000-0005-0000-0000-000015020000}"/>
    <cellStyle name="Standaard 2" xfId="1" xr:uid="{00000000-0005-0000-0000-000016020000}"/>
    <cellStyle name="Standaard 2 2" xfId="3" xr:uid="{00000000-0005-0000-0000-000017020000}"/>
    <cellStyle name="Standaard 2 3" xfId="535" xr:uid="{00000000-0005-0000-0000-000018020000}"/>
    <cellStyle name="Standaard 2 3 2" xfId="536" xr:uid="{00000000-0005-0000-0000-000019020000}"/>
    <cellStyle name="Standaard 2 4" xfId="537" xr:uid="{00000000-0005-0000-0000-00001A020000}"/>
    <cellStyle name="Standaard 2 5" xfId="538" xr:uid="{00000000-0005-0000-0000-00001B020000}"/>
    <cellStyle name="Standaard 2 5 2" xfId="539" xr:uid="{00000000-0005-0000-0000-00001C020000}"/>
    <cellStyle name="Standaard 2 5 3" xfId="540" xr:uid="{00000000-0005-0000-0000-00001D020000}"/>
    <cellStyle name="Standaard 2 6" xfId="541" xr:uid="{00000000-0005-0000-0000-00001E020000}"/>
    <cellStyle name="Standaard 2 7" xfId="534" xr:uid="{00000000-0005-0000-0000-00001F020000}"/>
    <cellStyle name="Standaard 20" xfId="542" xr:uid="{00000000-0005-0000-0000-000020020000}"/>
    <cellStyle name="Standaard 20 2" xfId="543" xr:uid="{00000000-0005-0000-0000-000021020000}"/>
    <cellStyle name="Standaard 20 3" xfId="544" xr:uid="{00000000-0005-0000-0000-000022020000}"/>
    <cellStyle name="Standaard 21" xfId="545" xr:uid="{00000000-0005-0000-0000-000023020000}"/>
    <cellStyle name="Standaard 22" xfId="546" xr:uid="{00000000-0005-0000-0000-000024020000}"/>
    <cellStyle name="Standaard 23" xfId="547" xr:uid="{00000000-0005-0000-0000-000025020000}"/>
    <cellStyle name="Standaard 23 2" xfId="548" xr:uid="{00000000-0005-0000-0000-000026020000}"/>
    <cellStyle name="Standaard 23 3" xfId="549" xr:uid="{00000000-0005-0000-0000-000027020000}"/>
    <cellStyle name="Standaard 24" xfId="550" xr:uid="{00000000-0005-0000-0000-000028020000}"/>
    <cellStyle name="Standaard 24 2" xfId="551" xr:uid="{00000000-0005-0000-0000-000029020000}"/>
    <cellStyle name="Standaard 24 2 2" xfId="552" xr:uid="{00000000-0005-0000-0000-00002A020000}"/>
    <cellStyle name="Standaard 24 2 2 2" xfId="612" xr:uid="{00000000-0005-0000-0000-00002B020000}"/>
    <cellStyle name="Standaard 24 2 2 3" xfId="602" xr:uid="{00000000-0005-0000-0000-00002C020000}"/>
    <cellStyle name="Standaard 24 2 3" xfId="608" xr:uid="{00000000-0005-0000-0000-00002D020000}"/>
    <cellStyle name="Standaard 24 2 4" xfId="598" xr:uid="{00000000-0005-0000-0000-00002E020000}"/>
    <cellStyle name="Standaard 24 3" xfId="553" xr:uid="{00000000-0005-0000-0000-00002F020000}"/>
    <cellStyle name="Standaard 24 3 2" xfId="554" xr:uid="{00000000-0005-0000-0000-000030020000}"/>
    <cellStyle name="Standaard 24 3 2 2" xfId="610" xr:uid="{00000000-0005-0000-0000-000031020000}"/>
    <cellStyle name="Standaard 24 3 2 3" xfId="600" xr:uid="{00000000-0005-0000-0000-000032020000}"/>
    <cellStyle name="Standaard 24 3 3" xfId="606" xr:uid="{00000000-0005-0000-0000-000033020000}"/>
    <cellStyle name="Standaard 24 3 4" xfId="596" xr:uid="{00000000-0005-0000-0000-000034020000}"/>
    <cellStyle name="Standaard 24 4" xfId="555" xr:uid="{00000000-0005-0000-0000-000035020000}"/>
    <cellStyle name="Standaard 24 4 2" xfId="609" xr:uid="{00000000-0005-0000-0000-000036020000}"/>
    <cellStyle name="Standaard 24 4 3" xfId="599" xr:uid="{00000000-0005-0000-0000-000037020000}"/>
    <cellStyle name="Standaard 24 5" xfId="605" xr:uid="{00000000-0005-0000-0000-000038020000}"/>
    <cellStyle name="Standaard 24 6" xfId="595" xr:uid="{00000000-0005-0000-0000-000039020000}"/>
    <cellStyle name="Standaard 25" xfId="556" xr:uid="{00000000-0005-0000-0000-00003A020000}"/>
    <cellStyle name="Standaard 26" xfId="557" xr:uid="{00000000-0005-0000-0000-00003B020000}"/>
    <cellStyle name="Standaard 26 2" xfId="558" xr:uid="{00000000-0005-0000-0000-00003C020000}"/>
    <cellStyle name="Standaard 26 2 2" xfId="611" xr:uid="{00000000-0005-0000-0000-00003D020000}"/>
    <cellStyle name="Standaard 26 2 3" xfId="601" xr:uid="{00000000-0005-0000-0000-00003E020000}"/>
    <cellStyle name="Standaard 26 3" xfId="607" xr:uid="{00000000-0005-0000-0000-00003F020000}"/>
    <cellStyle name="Standaard 26 4" xfId="597" xr:uid="{00000000-0005-0000-0000-000040020000}"/>
    <cellStyle name="Standaard 27" xfId="559" xr:uid="{00000000-0005-0000-0000-000041020000}"/>
    <cellStyle name="Standaard 28" xfId="560" xr:uid="{00000000-0005-0000-0000-000042020000}"/>
    <cellStyle name="Standaard 29" xfId="561" xr:uid="{00000000-0005-0000-0000-000043020000}"/>
    <cellStyle name="Standaard 3" xfId="562" xr:uid="{00000000-0005-0000-0000-000044020000}"/>
    <cellStyle name="Standaard 3 2" xfId="563" xr:uid="{00000000-0005-0000-0000-000045020000}"/>
    <cellStyle name="Standaard 3 2 2" xfId="564" xr:uid="{00000000-0005-0000-0000-000046020000}"/>
    <cellStyle name="Standaard 3 3" xfId="565" xr:uid="{00000000-0005-0000-0000-000047020000}"/>
    <cellStyle name="Standaard 3 4" xfId="566" xr:uid="{00000000-0005-0000-0000-000048020000}"/>
    <cellStyle name="Standaard 3 5" xfId="619" xr:uid="{00000000-0005-0000-0000-000049020000}"/>
    <cellStyle name="Standaard 30" xfId="567" xr:uid="{00000000-0005-0000-0000-00004A020000}"/>
    <cellStyle name="Standaard 31" xfId="568" xr:uid="{00000000-0005-0000-0000-00004B020000}"/>
    <cellStyle name="Standaard 32" xfId="569" xr:uid="{00000000-0005-0000-0000-00004C020000}"/>
    <cellStyle name="Standaard 33" xfId="570" xr:uid="{00000000-0005-0000-0000-00004D020000}"/>
    <cellStyle name="Standaard 34" xfId="571" xr:uid="{00000000-0005-0000-0000-00004E020000}"/>
    <cellStyle name="Standaard 35" xfId="572" xr:uid="{00000000-0005-0000-0000-00004F020000}"/>
    <cellStyle name="Standaard 36" xfId="573" xr:uid="{00000000-0005-0000-0000-000050020000}"/>
    <cellStyle name="Standaard 37" xfId="574" xr:uid="{00000000-0005-0000-0000-000051020000}"/>
    <cellStyle name="Standaard 38" xfId="575" xr:uid="{00000000-0005-0000-0000-000052020000}"/>
    <cellStyle name="Standaard 39" xfId="576" xr:uid="{00000000-0005-0000-0000-000053020000}"/>
    <cellStyle name="Standaard 4" xfId="577" xr:uid="{00000000-0005-0000-0000-000054020000}"/>
    <cellStyle name="Standaard 4 2" xfId="578" xr:uid="{00000000-0005-0000-0000-000055020000}"/>
    <cellStyle name="Standaard 40" xfId="579" xr:uid="{00000000-0005-0000-0000-000056020000}"/>
    <cellStyle name="Standaard 41" xfId="603" xr:uid="{00000000-0005-0000-0000-000057020000}"/>
    <cellStyle name="Standaard 42" xfId="604" xr:uid="{00000000-0005-0000-0000-000058020000}"/>
    <cellStyle name="Standaard 43" xfId="145" xr:uid="{00000000-0005-0000-0000-000059020000}"/>
    <cellStyle name="Standaard 44" xfId="616" xr:uid="{00000000-0005-0000-0000-00005A020000}"/>
    <cellStyle name="Standaard 45" xfId="617" xr:uid="{00000000-0005-0000-0000-00005B020000}"/>
    <cellStyle name="Standaard 46" xfId="618" xr:uid="{00000000-0005-0000-0000-00005C020000}"/>
    <cellStyle name="Standaard 5" xfId="580" xr:uid="{00000000-0005-0000-0000-00005D020000}"/>
    <cellStyle name="Standaard 5 2" xfId="581" xr:uid="{00000000-0005-0000-0000-00005E020000}"/>
    <cellStyle name="Standaard 6" xfId="582" xr:uid="{00000000-0005-0000-0000-00005F020000}"/>
    <cellStyle name="Standaard 6 2" xfId="583" xr:uid="{00000000-0005-0000-0000-000060020000}"/>
    <cellStyle name="Standaard 7" xfId="584" xr:uid="{00000000-0005-0000-0000-000061020000}"/>
    <cellStyle name="Standaard 7 2" xfId="585" xr:uid="{00000000-0005-0000-0000-000062020000}"/>
    <cellStyle name="Standaard 8" xfId="586" xr:uid="{00000000-0005-0000-0000-000063020000}"/>
    <cellStyle name="Standaard 8 2" xfId="587" xr:uid="{00000000-0005-0000-0000-000064020000}"/>
    <cellStyle name="Standaard 9" xfId="588" xr:uid="{00000000-0005-0000-0000-000065020000}"/>
    <cellStyle name="Standaard 9 2" xfId="589" xr:uid="{00000000-0005-0000-0000-000066020000}"/>
    <cellStyle name="Titel 2" xfId="590" xr:uid="{00000000-0005-0000-0000-000067020000}"/>
    <cellStyle name="Totaal 2" xfId="18" xr:uid="{00000000-0005-0000-0000-000068020000}"/>
    <cellStyle name="Totaal 2 2" xfId="591" xr:uid="{00000000-0005-0000-0000-000069020000}"/>
    <cellStyle name="Uitvoer 2" xfId="12" xr:uid="{00000000-0005-0000-0000-00006A020000}"/>
    <cellStyle name="Uitvoer 2 2" xfId="592" xr:uid="{00000000-0005-0000-0000-00006B020000}"/>
    <cellStyle name="Verklarende tekst 2" xfId="593" xr:uid="{00000000-0005-0000-0000-00006C020000}"/>
    <cellStyle name="Waarschuwingstekst 2" xfId="16" xr:uid="{00000000-0005-0000-0000-00006D020000}"/>
    <cellStyle name="Waarschuwingstekst 2 2" xfId="594" xr:uid="{00000000-0005-0000-0000-00006E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81B1B-9EFC-4BEE-A8CE-DED6A746B412}">
  <sheetPr>
    <pageSetUpPr fitToPage="1"/>
  </sheetPr>
  <dimension ref="A1:AA39"/>
  <sheetViews>
    <sheetView tabSelected="1" topLeftCell="A2" zoomScaleNormal="100" workbookViewId="0">
      <selection activeCell="D44" sqref="D44"/>
    </sheetView>
  </sheetViews>
  <sheetFormatPr defaultColWidth="9.26953125" defaultRowHeight="10" x14ac:dyDescent="0.2"/>
  <cols>
    <col min="1" max="1" width="40.26953125" style="1" customWidth="1"/>
    <col min="2" max="2" width="12.453125" style="1" customWidth="1"/>
    <col min="3" max="3" width="12.26953125" style="1" customWidth="1"/>
    <col min="4" max="4" width="11.7265625" style="1" customWidth="1"/>
    <col min="5" max="5" width="10.453125" style="1" customWidth="1"/>
    <col min="6" max="6" width="10" style="1" customWidth="1"/>
    <col min="7" max="7" width="12.453125" style="1" customWidth="1"/>
    <col min="8" max="8" width="12.26953125" style="1" customWidth="1"/>
    <col min="9" max="9" width="11.7265625" style="1" customWidth="1"/>
    <col min="10" max="10" width="10" style="1" customWidth="1"/>
    <col min="11" max="11" width="13.26953125" style="1" customWidth="1"/>
    <col min="12" max="12" width="12.26953125" style="1" customWidth="1"/>
    <col min="13" max="13" width="12" style="1" customWidth="1"/>
    <col min="14" max="14" width="10.26953125" style="1" bestFit="1" customWidth="1"/>
    <col min="15" max="15" width="11.7265625" style="1" customWidth="1"/>
    <col min="16" max="17" width="12" style="1" customWidth="1"/>
    <col min="18" max="18" width="10.26953125" style="1" bestFit="1" customWidth="1"/>
    <col min="19" max="19" width="11.26953125" style="1" customWidth="1"/>
    <col min="20" max="20" width="11.7265625" style="1" customWidth="1"/>
    <col min="21" max="21" width="12.26953125" style="1" customWidth="1"/>
    <col min="22" max="22" width="10.26953125" style="1" bestFit="1" customWidth="1"/>
    <col min="23" max="23" width="11.7265625" style="1" customWidth="1"/>
    <col min="24" max="25" width="12" style="1" customWidth="1"/>
    <col min="26" max="26" width="10.26953125" style="1" bestFit="1" customWidth="1"/>
    <col min="27" max="27" width="11.26953125" style="1" customWidth="1"/>
    <col min="28" max="16384" width="9.26953125" style="1"/>
  </cols>
  <sheetData>
    <row r="1" spans="1:27" ht="12.5" x14ac:dyDescent="0.25">
      <c r="A1" s="9" t="s">
        <v>49</v>
      </c>
      <c r="B1" s="10"/>
      <c r="C1" s="12"/>
      <c r="D1" s="11"/>
      <c r="E1" s="2"/>
      <c r="F1" s="10"/>
      <c r="G1" s="10"/>
      <c r="H1" s="12"/>
      <c r="I1" s="11"/>
      <c r="J1" s="2"/>
      <c r="K1" s="10" t="s">
        <v>1</v>
      </c>
      <c r="L1" s="11">
        <v>2025</v>
      </c>
      <c r="M1" s="25"/>
      <c r="N1" s="25"/>
      <c r="O1" s="11"/>
      <c r="P1" s="25"/>
      <c r="Q1" s="25"/>
      <c r="R1" s="25"/>
      <c r="S1" s="11"/>
      <c r="T1" s="25"/>
      <c r="U1" s="25"/>
      <c r="V1" s="25"/>
      <c r="W1" s="11"/>
      <c r="X1" s="25"/>
      <c r="Y1" s="25"/>
      <c r="Z1" s="25"/>
      <c r="AA1" s="11"/>
    </row>
    <row r="2" spans="1:27" s="28" customFormat="1" ht="31.5" customHeight="1" x14ac:dyDescent="0.25">
      <c r="A2" s="27"/>
      <c r="B2" s="32">
        <f>L2-2</f>
        <v>2023</v>
      </c>
      <c r="C2" s="32">
        <f>L2-2</f>
        <v>2023</v>
      </c>
      <c r="D2" s="32">
        <f>L2-2</f>
        <v>2023</v>
      </c>
      <c r="E2" s="32" t="str">
        <f>"geplande toestand na "&amp;D2&amp;" (vorig IP)"</f>
        <v>geplande toestand na 2023 (vorig IP)</v>
      </c>
      <c r="F2" s="32" t="str">
        <f>"reële toestand na "&amp;D2</f>
        <v>reële toestand na 2023</v>
      </c>
      <c r="G2" s="32">
        <f>L2-1</f>
        <v>2024</v>
      </c>
      <c r="H2" s="32">
        <f>L2-1</f>
        <v>2024</v>
      </c>
      <c r="I2" s="32">
        <f>L2-1</f>
        <v>2024</v>
      </c>
      <c r="J2" s="32" t="str">
        <f>"geplande toestand na "&amp;I2&amp;" (vorig IP)"</f>
        <v>geplande toestand na 2024 (vorig IP)</v>
      </c>
      <c r="K2" s="33" t="str">
        <f>"reële toestand bij aanvang "&amp;N2</f>
        <v>reële toestand bij aanvang 2025</v>
      </c>
      <c r="L2" s="32">
        <f>L1</f>
        <v>2025</v>
      </c>
      <c r="M2" s="32">
        <f>L1</f>
        <v>2025</v>
      </c>
      <c r="N2" s="32">
        <f>L1</f>
        <v>2025</v>
      </c>
      <c r="O2" s="34" t="str">
        <f>"geplande toestand na "&amp;N2</f>
        <v>geplande toestand na 2025</v>
      </c>
      <c r="P2" s="32">
        <f>L1+1</f>
        <v>2026</v>
      </c>
      <c r="Q2" s="32">
        <f>L1+1</f>
        <v>2026</v>
      </c>
      <c r="R2" s="35">
        <f>L1+1</f>
        <v>2026</v>
      </c>
      <c r="S2" s="34" t="str">
        <f>"geplande toestand na "&amp;R2</f>
        <v>geplande toestand na 2026</v>
      </c>
      <c r="T2" s="32">
        <f>L1+2</f>
        <v>2027</v>
      </c>
      <c r="U2" s="32">
        <f>L1+2</f>
        <v>2027</v>
      </c>
      <c r="V2" s="32">
        <f>L1+2</f>
        <v>2027</v>
      </c>
      <c r="W2" s="34" t="str">
        <f>"geplande toestand na "&amp;V2</f>
        <v>geplande toestand na 2027</v>
      </c>
      <c r="X2" s="32">
        <f>L1+3</f>
        <v>2028</v>
      </c>
      <c r="Y2" s="32">
        <f>L1+3</f>
        <v>2028</v>
      </c>
      <c r="Z2" s="32">
        <f>L1+3</f>
        <v>2028</v>
      </c>
      <c r="AA2" s="34" t="str">
        <f>"geplande toestand na "&amp;Z2</f>
        <v>geplande toestand na 2028</v>
      </c>
    </row>
    <row r="3" spans="1:27" ht="10.5" x14ac:dyDescent="0.25">
      <c r="A3" s="3"/>
      <c r="B3" s="36" t="s">
        <v>2</v>
      </c>
      <c r="C3" s="36" t="s">
        <v>2</v>
      </c>
      <c r="D3" s="36" t="s">
        <v>2</v>
      </c>
      <c r="E3" s="13"/>
      <c r="F3" s="14"/>
      <c r="G3" s="36" t="s">
        <v>3</v>
      </c>
      <c r="H3" s="36" t="s">
        <v>3</v>
      </c>
      <c r="I3" s="36" t="s">
        <v>3</v>
      </c>
      <c r="J3" s="13"/>
      <c r="K3" s="14"/>
      <c r="L3" s="36" t="s">
        <v>4</v>
      </c>
      <c r="M3" s="36" t="s">
        <v>4</v>
      </c>
      <c r="N3" s="36" t="s">
        <v>4</v>
      </c>
      <c r="O3" s="14"/>
      <c r="P3" s="37" t="s">
        <v>5</v>
      </c>
      <c r="Q3" s="37" t="s">
        <v>5</v>
      </c>
      <c r="R3" s="37" t="s">
        <v>5</v>
      </c>
      <c r="S3" s="38"/>
      <c r="T3" s="37" t="s">
        <v>6</v>
      </c>
      <c r="U3" s="37" t="s">
        <v>6</v>
      </c>
      <c r="V3" s="37" t="s">
        <v>6</v>
      </c>
      <c r="W3" s="38"/>
      <c r="X3" s="37" t="s">
        <v>7</v>
      </c>
      <c r="Y3" s="37" t="s">
        <v>7</v>
      </c>
      <c r="Z3" s="37" t="s">
        <v>7</v>
      </c>
      <c r="AA3" s="38"/>
    </row>
    <row r="4" spans="1:27" ht="32" thickBot="1" x14ac:dyDescent="0.3">
      <c r="A4" s="4" t="s">
        <v>0</v>
      </c>
      <c r="B4" s="15" t="s">
        <v>8</v>
      </c>
      <c r="C4" s="16" t="s">
        <v>9</v>
      </c>
      <c r="D4" s="17" t="s">
        <v>10</v>
      </c>
      <c r="E4" s="18" t="s">
        <v>11</v>
      </c>
      <c r="F4" s="5" t="s">
        <v>12</v>
      </c>
      <c r="G4" s="15" t="s">
        <v>8</v>
      </c>
      <c r="H4" s="16" t="s">
        <v>9</v>
      </c>
      <c r="I4" s="17" t="s">
        <v>10</v>
      </c>
      <c r="J4" s="18" t="s">
        <v>13</v>
      </c>
      <c r="K4" s="5" t="s">
        <v>14</v>
      </c>
      <c r="L4" s="71" t="s">
        <v>15</v>
      </c>
      <c r="M4" s="72" t="s">
        <v>16</v>
      </c>
      <c r="N4" s="73" t="s">
        <v>17</v>
      </c>
      <c r="O4" s="74" t="s">
        <v>18</v>
      </c>
      <c r="P4" s="71" t="s">
        <v>15</v>
      </c>
      <c r="Q4" s="72" t="s">
        <v>16</v>
      </c>
      <c r="R4" s="73" t="s">
        <v>17</v>
      </c>
      <c r="S4" s="74" t="s">
        <v>19</v>
      </c>
      <c r="T4" s="71" t="s">
        <v>15</v>
      </c>
      <c r="U4" s="72" t="s">
        <v>16</v>
      </c>
      <c r="V4" s="73" t="s">
        <v>17</v>
      </c>
      <c r="W4" s="74" t="s">
        <v>20</v>
      </c>
      <c r="X4" s="71" t="s">
        <v>8</v>
      </c>
      <c r="Y4" s="16" t="s">
        <v>9</v>
      </c>
      <c r="Z4" s="8" t="s">
        <v>17</v>
      </c>
      <c r="AA4" s="5" t="s">
        <v>21</v>
      </c>
    </row>
    <row r="5" spans="1:27" ht="12.75" customHeight="1" x14ac:dyDescent="0.25">
      <c r="A5" s="6"/>
      <c r="B5" s="19"/>
      <c r="C5" s="20"/>
      <c r="D5" s="20"/>
      <c r="E5" s="21"/>
      <c r="F5" s="7"/>
      <c r="G5" s="19"/>
      <c r="H5" s="20"/>
      <c r="I5" s="20"/>
      <c r="J5" s="21"/>
      <c r="K5" s="7"/>
      <c r="L5" s="75"/>
      <c r="M5" s="75"/>
      <c r="N5" s="75"/>
      <c r="O5" s="76"/>
      <c r="P5" s="77"/>
      <c r="Q5" s="77"/>
      <c r="R5" s="77"/>
      <c r="S5" s="78"/>
      <c r="T5" s="77"/>
      <c r="U5" s="77"/>
      <c r="V5" s="77"/>
      <c r="W5" s="78"/>
      <c r="X5" s="77"/>
      <c r="Y5" s="58"/>
      <c r="Z5" s="58"/>
      <c r="AA5" s="59"/>
    </row>
    <row r="6" spans="1:27" ht="12.75" customHeight="1" x14ac:dyDescent="0.25">
      <c r="A6" s="39" t="s">
        <v>22</v>
      </c>
      <c r="B6" s="40"/>
      <c r="C6" s="41"/>
      <c r="D6" s="41"/>
      <c r="E6" s="42"/>
      <c r="F6" s="23"/>
      <c r="G6" s="40"/>
      <c r="H6" s="41"/>
      <c r="I6" s="41"/>
      <c r="J6" s="42"/>
      <c r="K6" s="23"/>
      <c r="L6" s="60"/>
      <c r="M6" s="60"/>
      <c r="N6" s="60"/>
      <c r="O6" s="61"/>
      <c r="P6" s="60"/>
      <c r="Q6" s="60"/>
      <c r="R6" s="60"/>
      <c r="S6" s="62"/>
      <c r="T6" s="60"/>
      <c r="U6" s="60"/>
      <c r="V6" s="60"/>
      <c r="W6" s="62"/>
      <c r="X6" s="60"/>
      <c r="Y6" s="60"/>
      <c r="Z6" s="60"/>
      <c r="AA6" s="62"/>
    </row>
    <row r="7" spans="1:27" ht="12.75" customHeight="1" x14ac:dyDescent="0.25">
      <c r="A7" s="44" t="s">
        <v>23</v>
      </c>
      <c r="B7" s="49">
        <f>SUM(Antwerpen!B7,Limburg!B7,West!B7,Gaselwest!B7,Imewo!B7,Intergem!B7,Iveka!B7,Iverlek!B7,PBE!B7,Sibelgas!B7)</f>
        <v>0</v>
      </c>
      <c r="C7" s="49">
        <f>SUM(Antwerpen!C7,Limburg!C7,West!C7,Gaselwest!C7,Imewo!C7,Intergem!C7,Iveka!C7,Iverlek!C7,PBE!C7,Sibelgas!C7)</f>
        <v>17002.161</v>
      </c>
      <c r="D7" s="49">
        <f>SUM(Antwerpen!D7,Limburg!D7,West!D7,Gaselwest!D7,Imewo!D7,Intergem!D7,Iveka!D7,Iverlek!D7,PBE!D7,Sibelgas!D7)</f>
        <v>0</v>
      </c>
      <c r="E7" s="45">
        <f>SUM(Antwerpen!E7,Limburg!E7,West!E7,Gaselwest!E7,Imewo!E7,Intergem!E7,Iveka!E7,Iverlek!E7,PBE!E7,Sibelgas!E7)</f>
        <v>62817.54399999998</v>
      </c>
      <c r="F7" s="22">
        <f>SUM(Antwerpen!F7,Limburg!F7,West!F7,Gaselwest!F7,Imewo!F7,Intergem!F7,Iveka!F7,Iverlek!F7,PBE!F7,Sibelgas!F7)</f>
        <v>82467.548999999999</v>
      </c>
      <c r="G7" s="49">
        <f>SUM(Antwerpen!G7,Limburg!G7,West!G7,Gaselwest!G7,Imewo!G7,Intergem!G7,Iveka!G7,Iverlek!G7,PBE!G7,Sibelgas!G7)</f>
        <v>0</v>
      </c>
      <c r="H7" s="49">
        <f>SUM(Antwerpen!H7,Limburg!H7,West!H7,Gaselwest!H7,Imewo!H7,Intergem!H7,Iveka!H7,Iverlek!H7,PBE!H7,Sibelgas!H7)</f>
        <v>29778.998999999996</v>
      </c>
      <c r="I7" s="49">
        <f>SUM(Antwerpen!I7,Limburg!I7,West!I7,Gaselwest!I7,Imewo!I7,Intergem!I7,Iveka!I7,Iverlek!I7,PBE!I7,Sibelgas!I7)</f>
        <v>0</v>
      </c>
      <c r="J7" s="45">
        <f>SUM(Antwerpen!J7,Limburg!J7,West!J7,Gaselwest!J7,Imewo!J7,Intergem!J7,Iveka!J7,Iverlek!J7,PBE!J7,Sibelgas!J7)</f>
        <v>33617.54399999998</v>
      </c>
      <c r="K7" s="22">
        <f>SUM(Antwerpen!K7,Limburg!K7,West!K7,Gaselwest!K7,Imewo!K7,Intergem!K7,Iveka!K7,Iverlek!K7,PBE!K7,Sibelgas!K7)</f>
        <v>71073.845000000001</v>
      </c>
      <c r="L7" s="60"/>
      <c r="M7" s="79"/>
      <c r="N7" s="60"/>
      <c r="O7" s="61"/>
      <c r="P7" s="60"/>
      <c r="Q7" s="60"/>
      <c r="R7" s="60"/>
      <c r="S7" s="61"/>
      <c r="T7" s="63"/>
      <c r="U7" s="80"/>
      <c r="V7" s="63"/>
      <c r="W7" s="61"/>
      <c r="X7" s="63"/>
      <c r="Y7" s="64"/>
      <c r="Z7" s="63"/>
      <c r="AA7" s="61"/>
    </row>
    <row r="8" spans="1:27" ht="12.75" customHeight="1" x14ac:dyDescent="0.25">
      <c r="A8" s="44" t="s">
        <v>24</v>
      </c>
      <c r="B8" s="44">
        <f>SUM(Antwerpen!B8,Limburg!B8,West!B8,Gaselwest!B8,Imewo!B8,Intergem!B8,Iveka!B8,Iverlek!B8,PBE!B8,Sibelgas!B8)</f>
        <v>0</v>
      </c>
      <c r="C8" s="49">
        <f>SUM(Antwerpen!C8,Limburg!C8,West!C8,Gaselwest!C8,Imewo!C8,Intergem!C8,Iveka!C8,Iverlek!C8,PBE!C8,Sibelgas!C8)</f>
        <v>0</v>
      </c>
      <c r="D8" s="49">
        <f>SUM(Antwerpen!D8,Limburg!D8,West!D8,Gaselwest!D8,Imewo!D8,Intergem!D8,Iveka!D8,Iverlek!D8,PBE!D8,Sibelgas!D8)</f>
        <v>0</v>
      </c>
      <c r="E8" s="45">
        <f>SUM(Antwerpen!E8,Limburg!E8,West!E8,Gaselwest!E8,Imewo!E8,Intergem!E8,Iveka!E8,Iverlek!E8,PBE!E8,Sibelgas!E8)</f>
        <v>0</v>
      </c>
      <c r="F8" s="22">
        <f>SUM(Antwerpen!F8,Limburg!F8,West!F8,Gaselwest!F8,Imewo!F8,Intergem!F8,Iveka!F8,Iverlek!F8,PBE!F8,Sibelgas!F8)</f>
        <v>0</v>
      </c>
      <c r="G8" s="44">
        <f>SUM(Antwerpen!G8,Limburg!G8,West!G8,Gaselwest!G8,Imewo!G8,Intergem!G8,Iveka!G8,Iverlek!G8,PBE!G8,Sibelgas!G8)</f>
        <v>0</v>
      </c>
      <c r="H8" s="49">
        <f>SUM(Antwerpen!H8,Limburg!H8,West!H8,Gaselwest!H8,Imewo!H8,Intergem!H8,Iveka!H8,Iverlek!H8,PBE!H8,Sibelgas!H8)</f>
        <v>0</v>
      </c>
      <c r="I8" s="49">
        <f>SUM(Antwerpen!I8,Limburg!I8,West!I8,Gaselwest!I8,Imewo!I8,Intergem!I8,Iveka!I8,Iverlek!I8,PBE!I8,Sibelgas!I8)</f>
        <v>0</v>
      </c>
      <c r="J8" s="45">
        <f>SUM(Antwerpen!J8,Limburg!J8,West!J8,Gaselwest!J8,Imewo!J8,Intergem!J8,Iveka!J8,Iverlek!J8,PBE!J8,Sibelgas!J8)</f>
        <v>0</v>
      </c>
      <c r="K8" s="22">
        <f>SUM(Antwerpen!K8,Limburg!K8,West!K8,Gaselwest!K8,Imewo!K8,Intergem!K8,Iveka!K8,Iverlek!K8,PBE!K8,Sibelgas!K8)</f>
        <v>0</v>
      </c>
      <c r="L8" s="63"/>
      <c r="M8" s="63"/>
      <c r="N8" s="63"/>
      <c r="O8" s="61"/>
      <c r="P8" s="60"/>
      <c r="Q8" s="60"/>
      <c r="R8" s="60"/>
      <c r="S8" s="62"/>
      <c r="T8" s="60"/>
      <c r="U8" s="60"/>
      <c r="V8" s="60"/>
      <c r="W8" s="62"/>
      <c r="X8" s="60"/>
      <c r="Y8" s="60"/>
      <c r="Z8" s="60"/>
      <c r="AA8" s="62"/>
    </row>
    <row r="9" spans="1:27" ht="12.75" customHeight="1" x14ac:dyDescent="0.25">
      <c r="A9" s="44" t="s">
        <v>25</v>
      </c>
      <c r="B9" s="48">
        <f>SUM(Antwerpen!B9,Limburg!B9,West!B9,Gaselwest!B9,Imewo!B9,Intergem!B9,Iveka!B9,Iverlek!B9,PBE!B9,Sibelgas!B9)</f>
        <v>498414.13400000008</v>
      </c>
      <c r="C9" s="49">
        <f>SUM(Antwerpen!C9,Limburg!C9,West!C9,Gaselwest!C9,Imewo!C9,Intergem!C9,Iveka!C9,Iverlek!C9,PBE!C9,Sibelgas!C9)</f>
        <v>481411.973</v>
      </c>
      <c r="D9" s="49">
        <f>SUM(Antwerpen!D9,Limburg!D9,West!D9,Gaselwest!D9,Imewo!D9,Intergem!D9,Iveka!D9,Iverlek!D9,PBE!D9,Sibelgas!D9)</f>
        <v>351493.93799999997</v>
      </c>
      <c r="E9" s="45">
        <f>SUM(Antwerpen!E9,Limburg!E9,West!E9,Gaselwest!E9,Imewo!E9,Intergem!E9,Iveka!E9,Iverlek!E9,PBE!E9,Sibelgas!E9)</f>
        <v>47553799.598833598</v>
      </c>
      <c r="F9" s="22">
        <f>SUM(Antwerpen!F9,Limburg!F9,West!F9,Gaselwest!F9,Imewo!F9,Intergem!F9,Iveka!F9,Iverlek!F9,PBE!F9,Sibelgas!F9)</f>
        <v>47335100.492999993</v>
      </c>
      <c r="G9" s="48">
        <f>SUM(Antwerpen!G9,Limburg!G9,West!G9,Gaselwest!G9,Imewo!G9,Intergem!G9,Iveka!G9,Iverlek!G9,PBE!G9,Sibelgas!G9)</f>
        <v>735899.25500000012</v>
      </c>
      <c r="H9" s="49">
        <f>SUM(Antwerpen!H9,Limburg!H9,West!H9,Gaselwest!H9,Imewo!H9,Intergem!H9,Iveka!H9,Iverlek!H9,PBE!H9,Sibelgas!H9)</f>
        <v>706120.25600000005</v>
      </c>
      <c r="I9" s="49">
        <f>SUM(Antwerpen!I9,Limburg!I9,West!I9,Gaselwest!I9,Imewo!I9,Intergem!I9,Iveka!I9,Iverlek!I9,PBE!I9,Sibelgas!I9)</f>
        <v>520325.51499999984</v>
      </c>
      <c r="J9" s="45">
        <f>SUM(Antwerpen!J9,Limburg!J9,West!J9,Gaselwest!J9,Imewo!J9,Intergem!J9,Iveka!J9,Iverlek!J9,PBE!J9,Sibelgas!J9)</f>
        <v>48299993.77076336</v>
      </c>
      <c r="K9" s="22">
        <f>SUM(Antwerpen!K9,Limburg!K9,West!K9,Gaselwest!K9,Imewo!K9,Intergem!K9,Iveka!K9,Iverlek!K9,PBE!K9,Sibelgas!K9)</f>
        <v>47782186.844999999</v>
      </c>
      <c r="L9" s="63"/>
      <c r="M9" s="63"/>
      <c r="N9" s="63"/>
      <c r="O9" s="61"/>
      <c r="P9" s="63"/>
      <c r="Q9" s="63"/>
      <c r="R9" s="63"/>
      <c r="S9" s="61"/>
      <c r="T9" s="63"/>
      <c r="U9" s="63"/>
      <c r="V9" s="63"/>
      <c r="W9" s="61"/>
      <c r="X9" s="63"/>
      <c r="Y9" s="63"/>
      <c r="Z9" s="65"/>
      <c r="AA9" s="61"/>
    </row>
    <row r="10" spans="1:27" s="30" customFormat="1" ht="12.75" customHeight="1" x14ac:dyDescent="0.25">
      <c r="A10" s="50" t="s">
        <v>26</v>
      </c>
      <c r="B10" s="51">
        <f>SUM(Antwerpen!B10,Limburg!B10,West!B10,Gaselwest!B10,Imewo!B10,Intergem!B10,Iveka!B10,Iverlek!B10,PBE!B10,Sibelgas!B10)</f>
        <v>498414.13400000008</v>
      </c>
      <c r="C10" s="52">
        <f>SUM(Antwerpen!C10,Limburg!C10,West!C10,Gaselwest!C10,Imewo!C10,Intergem!C10,Iveka!C10,Iverlek!C10,PBE!C10,Sibelgas!C10)</f>
        <v>498414.13400000008</v>
      </c>
      <c r="D10" s="52">
        <f>SUM(Antwerpen!D10,Limburg!D10,West!D10,Gaselwest!D10,Imewo!D10,Intergem!D10,Iveka!D10,Iverlek!D10,PBE!D10,Sibelgas!D10)</f>
        <v>351493.93799999997</v>
      </c>
      <c r="E10" s="45">
        <f>SUM(Antwerpen!E10,Limburg!E10,West!E10,Gaselwest!E10,Imewo!E10,Intergem!E10,Iveka!E10,Iverlek!E10,PBE!E10,Sibelgas!E10)</f>
        <v>47616617.142833598</v>
      </c>
      <c r="F10" s="22">
        <f>SUM(Antwerpen!F10,Limburg!F10,West!F10,Gaselwest!F10,Imewo!F10,Intergem!F10,Iveka!F10,Iverlek!F10,PBE!F10,Sibelgas!F10)</f>
        <v>47417568.041999996</v>
      </c>
      <c r="G10" s="51">
        <f>SUM(Antwerpen!G10,Limburg!G10,West!G10,Gaselwest!G10,Imewo!G10,Intergem!G10,Iveka!G10,Iverlek!G10,PBE!G10,Sibelgas!G10)</f>
        <v>735899.25500000012</v>
      </c>
      <c r="H10" s="52">
        <f>SUM(Antwerpen!H10,Limburg!H10,West!H10,Gaselwest!H10,Imewo!H10,Intergem!H10,Iveka!H10,Iverlek!H10,PBE!H10,Sibelgas!H10)</f>
        <v>735899.25500000012</v>
      </c>
      <c r="I10" s="52">
        <f>SUM(Antwerpen!I10,Limburg!I10,West!I10,Gaselwest!I10,Imewo!I10,Intergem!I10,Iveka!I10,Iverlek!I10,PBE!I10,Sibelgas!I10)</f>
        <v>520325.51499999984</v>
      </c>
      <c r="J10" s="45">
        <f>SUM(Antwerpen!J10,Limburg!J10,West!J10,Gaselwest!J10,Imewo!J10,Intergem!J10,Iveka!J10,Iverlek!J10,PBE!J10,Sibelgas!J10)</f>
        <v>48333611.31476336</v>
      </c>
      <c r="K10" s="22">
        <f>SUM(Antwerpen!K10,Limburg!K10,West!K10,Gaselwest!K10,Imewo!K10,Intergem!K10,Iveka!K10,Iverlek!K10,PBE!K10,Sibelgas!K10)</f>
        <v>47853260.689999998</v>
      </c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6"/>
      <c r="AA10" s="61"/>
    </row>
    <row r="11" spans="1:27" ht="12.75" customHeight="1" x14ac:dyDescent="0.25">
      <c r="A11" s="39" t="s">
        <v>27</v>
      </c>
      <c r="B11" s="39"/>
      <c r="C11" s="42"/>
      <c r="D11" s="42"/>
      <c r="E11" s="42"/>
      <c r="F11" s="42"/>
      <c r="G11" s="39"/>
      <c r="H11" s="42"/>
      <c r="I11" s="42"/>
      <c r="J11" s="42"/>
      <c r="K11" s="42"/>
      <c r="L11" s="63"/>
      <c r="M11" s="63"/>
      <c r="N11" s="63"/>
      <c r="O11" s="61"/>
      <c r="P11" s="63"/>
      <c r="Q11" s="63"/>
      <c r="R11" s="63"/>
      <c r="S11" s="61"/>
      <c r="T11" s="63"/>
      <c r="U11" s="63"/>
      <c r="V11" s="63"/>
      <c r="W11" s="61"/>
      <c r="X11" s="63"/>
      <c r="Y11" s="63"/>
      <c r="Z11" s="63"/>
      <c r="AA11" s="61"/>
    </row>
    <row r="12" spans="1:27" ht="12.65" customHeight="1" x14ac:dyDescent="0.25">
      <c r="A12" s="44" t="s">
        <v>23</v>
      </c>
      <c r="B12" s="44">
        <f>SUM(Antwerpen!B12,Limburg!B12,West!B12,Gaselwest!B12,Imewo!B12,Intergem!B12,Iveka!B12,Iverlek!B12,PBE!B12,Sibelgas!B12)</f>
        <v>0</v>
      </c>
      <c r="C12" s="49">
        <f>SUM(Antwerpen!C12,Limburg!C12,West!C12,Gaselwest!C12,Imewo!C12,Intergem!C12,Iveka!C12,Iverlek!C12,PBE!C12,Sibelgas!C12)</f>
        <v>11912.597999999998</v>
      </c>
      <c r="D12" s="49">
        <f>SUM(Antwerpen!D12,Limburg!D12,West!D12,Gaselwest!D12,Imewo!D12,Intergem!D12,Iveka!D12,Iverlek!D12,PBE!D12,Sibelgas!D12)</f>
        <v>0</v>
      </c>
      <c r="E12" s="45">
        <f>SUM(Antwerpen!E12,Limburg!E12,West!E12,Gaselwest!E12,Imewo!E12,Intergem!E12,Iveka!E12,Iverlek!E12,PBE!E12,Sibelgas!E12)</f>
        <v>214441.44834095181</v>
      </c>
      <c r="F12" s="46">
        <f>SUM(Antwerpen!F12,Limburg!F12,West!F12,Gaselwest!F12,Imewo!F12,Intergem!F12,Iveka!F12,Iverlek!F12,PBE!F12,Sibelgas!F12)</f>
        <v>209155.75499999998</v>
      </c>
      <c r="G12" s="44">
        <f>SUM(Antwerpen!G12,Limburg!G12,West!G12,Gaselwest!G12,Imewo!G12,Intergem!G12,Iveka!G12,Iverlek!G12,PBE!G12,Sibelgas!G12)</f>
        <v>0</v>
      </c>
      <c r="H12" s="49">
        <f>SUM(Antwerpen!H12,Limburg!H12,West!H12,Gaselwest!H12,Imewo!H12,Intergem!H12,Iveka!H12,Iverlek!H12,PBE!H12,Sibelgas!H12)</f>
        <v>17396.721000000001</v>
      </c>
      <c r="I12" s="49">
        <f>SUM(Antwerpen!I12,Limburg!I12,West!I12,Gaselwest!I12,Imewo!I12,Intergem!I12,Iveka!I12,Iverlek!I12,PBE!I12,Sibelgas!I12)</f>
        <v>0</v>
      </c>
      <c r="J12" s="45">
        <f>SUM(Antwerpen!J12,Limburg!J12,West!J12,Gaselwest!J12,Imewo!J12,Intergem!J12,Iveka!J12,Iverlek!J12,PBE!J12,Sibelgas!J12)</f>
        <v>153641.44834095181</v>
      </c>
      <c r="K12" s="46">
        <f>SUM(Antwerpen!K12,Limburg!K12,West!K12,Gaselwest!K12,Imewo!K12,Intergem!K12,Iveka!K12,Iverlek!K12,PBE!K12,Sibelgas!K12)</f>
        <v>164361.91500000004</v>
      </c>
      <c r="L12" s="63"/>
      <c r="M12" s="63"/>
      <c r="N12" s="63"/>
      <c r="O12" s="61"/>
      <c r="P12" s="63"/>
      <c r="Q12" s="63"/>
      <c r="R12" s="63"/>
      <c r="S12" s="61"/>
      <c r="T12" s="63"/>
      <c r="U12" s="63"/>
      <c r="V12" s="63"/>
      <c r="W12" s="61"/>
      <c r="X12" s="63"/>
      <c r="Y12" s="63"/>
      <c r="Z12" s="63"/>
      <c r="AA12" s="61"/>
    </row>
    <row r="13" spans="1:27" ht="12.75" customHeight="1" x14ac:dyDescent="0.25">
      <c r="A13" s="44" t="s">
        <v>24</v>
      </c>
      <c r="B13" s="49">
        <f>SUM(Antwerpen!B13,Limburg!B13,West!B13,Gaselwest!B13,Imewo!B13,Intergem!B13,Iveka!B13,Iverlek!B13,PBE!B13,Sibelgas!B13)</f>
        <v>28142.318999999996</v>
      </c>
      <c r="C13" s="49">
        <f>SUM(Antwerpen!C13,Limburg!C13,West!C13,Gaselwest!C13,Imewo!C13,Intergem!C13,Iveka!C13,Iverlek!C13,PBE!C13,Sibelgas!C13)</f>
        <v>131060.442</v>
      </c>
      <c r="D13" s="49">
        <f>SUM(Antwerpen!D13,Limburg!D13,West!D13,Gaselwest!D13,Imewo!D13,Intergem!D13,Iveka!D13,Iverlek!D13,PBE!D13,Sibelgas!D13)</f>
        <v>52226.636000000006</v>
      </c>
      <c r="E13" s="45">
        <f>SUM(Antwerpen!E13,Limburg!E13,West!E13,Gaselwest!E13,Imewo!E13,Intergem!E13,Iveka!E13,Iverlek!E13,PBE!E13,Sibelgas!E13)</f>
        <v>20917643.201095499</v>
      </c>
      <c r="F13" s="46">
        <f>SUM(Antwerpen!F13,Limburg!F13,West!F13,Gaselwest!F13,Imewo!F13,Intergem!F13,Iveka!F13,Iverlek!F13,PBE!F13,Sibelgas!F13)</f>
        <v>20858532.02</v>
      </c>
      <c r="G13" s="49">
        <f>SUM(Antwerpen!G13,Limburg!G13,West!G13,Gaselwest!G13,Imewo!G13,Intergem!G13,Iveka!G13,Iverlek!G13,PBE!G13,Sibelgas!G13)</f>
        <v>48559.25</v>
      </c>
      <c r="H13" s="49">
        <f>SUM(Antwerpen!H13,Limburg!H13,West!H13,Gaselwest!H13,Imewo!H13,Intergem!H13,Iveka!H13,Iverlek!H13,PBE!H13,Sibelgas!H13)</f>
        <v>129363.787</v>
      </c>
      <c r="I13" s="49">
        <f>SUM(Antwerpen!I13,Limburg!I13,West!I13,Gaselwest!I13,Imewo!I13,Intergem!I13,Iveka!I13,Iverlek!I13,PBE!I13,Sibelgas!I13)</f>
        <v>99585.782999999981</v>
      </c>
      <c r="J13" s="45">
        <f>SUM(Antwerpen!J13,Limburg!J13,West!J13,Gaselwest!J13,Imewo!J13,Intergem!J13,Iveka!J13,Iverlek!J13,PBE!J13,Sibelgas!J13)</f>
        <v>21230808.694233976</v>
      </c>
      <c r="K13" s="46">
        <f>SUM(Antwerpen!K13,Limburg!K13,West!K13,Gaselwest!K13,Imewo!K13,Intergem!K13,Iveka!K13,Iverlek!K13,PBE!K13,Sibelgas!K13)</f>
        <v>20824419.070999995</v>
      </c>
      <c r="L13" s="63"/>
      <c r="M13" s="63"/>
      <c r="N13" s="63"/>
      <c r="O13" s="61"/>
      <c r="P13" s="63"/>
      <c r="Q13" s="63"/>
      <c r="R13" s="63"/>
      <c r="S13" s="61"/>
      <c r="T13" s="63"/>
      <c r="U13" s="63"/>
      <c r="V13" s="63"/>
      <c r="W13" s="61"/>
      <c r="X13" s="63"/>
      <c r="Y13" s="63"/>
      <c r="Z13" s="63"/>
      <c r="AA13" s="61"/>
    </row>
    <row r="14" spans="1:27" ht="12.75" customHeight="1" x14ac:dyDescent="0.25">
      <c r="A14" s="44" t="s">
        <v>25</v>
      </c>
      <c r="B14" s="49">
        <f>SUM(Antwerpen!B14,Limburg!B14,West!B14,Gaselwest!B14,Imewo!B14,Intergem!B14,Iveka!B14,Iverlek!B14,PBE!B14,Sibelgas!B14)</f>
        <v>599574.24400000018</v>
      </c>
      <c r="C14" s="49">
        <f>SUM(Antwerpen!C14,Limburg!C14,West!C14,Gaselwest!C14,Imewo!C14,Intergem!C14,Iveka!C14,Iverlek!C14,PBE!C14,Sibelgas!C14)</f>
        <v>484743.52300000016</v>
      </c>
      <c r="D14" s="49">
        <f>SUM(Antwerpen!D14,Limburg!D14,West!D14,Gaselwest!D14,Imewo!D14,Intergem!D14,Iveka!D14,Iverlek!D14,PBE!D14,Sibelgas!D14)</f>
        <v>1431245.7180000003</v>
      </c>
      <c r="E14" s="45">
        <f>SUM(Antwerpen!E14,Limburg!E14,West!E14,Gaselwest!E14,Imewo!E14,Intergem!E14,Iveka!E14,Iverlek!E14,PBE!E14,Sibelgas!E14)</f>
        <v>68115385.94891572</v>
      </c>
      <c r="F14" s="46">
        <f>SUM(Antwerpen!F14,Limburg!F14,West!F14,Gaselwest!F14,Imewo!F14,Intergem!F14,Iveka!F14,Iverlek!F14,PBE!F14,Sibelgas!F14)</f>
        <v>68113325.333999991</v>
      </c>
      <c r="G14" s="49">
        <f>SUM(Antwerpen!G14,Limburg!G14,West!G14,Gaselwest!G14,Imewo!G14,Intergem!G14,Iveka!G14,Iverlek!G14,PBE!G14,Sibelgas!G14)</f>
        <v>653210.91499999992</v>
      </c>
      <c r="H14" s="49">
        <f>SUM(Antwerpen!H14,Limburg!H14,West!H14,Gaselwest!H14,Imewo!H14,Intergem!H14,Iveka!H14,Iverlek!H14,PBE!H14,Sibelgas!H14)</f>
        <v>555009.65699999989</v>
      </c>
      <c r="I14" s="49">
        <f>SUM(Antwerpen!I14,Limburg!I14,West!I14,Gaselwest!I14,Imewo!I14,Intergem!I14,Iveka!I14,Iverlek!I14,PBE!I14,Sibelgas!I14)</f>
        <v>2071841.2319999998</v>
      </c>
      <c r="J14" s="45">
        <f>SUM(Antwerpen!J14,Limburg!J14,West!J14,Gaselwest!J14,Imewo!J14,Intergem!J14,Iveka!J14,Iverlek!J14,PBE!J14,Sibelgas!J14)</f>
        <v>69681038.804288656</v>
      </c>
      <c r="K14" s="46">
        <f>SUM(Antwerpen!K14,Limburg!K14,West!K14,Gaselwest!K14,Imewo!K14,Intergem!K14,Iveka!K14,Iverlek!K14,PBE!K14,Sibelgas!K14)</f>
        <v>70320098.531000003</v>
      </c>
      <c r="L14" s="63"/>
      <c r="M14" s="63"/>
      <c r="N14" s="63"/>
      <c r="O14" s="61"/>
      <c r="P14" s="63"/>
      <c r="Q14" s="63"/>
      <c r="R14" s="63"/>
      <c r="S14" s="61"/>
      <c r="T14" s="63"/>
      <c r="U14" s="63"/>
      <c r="V14" s="63"/>
      <c r="W14" s="61"/>
      <c r="X14" s="63"/>
      <c r="Y14" s="63"/>
      <c r="Z14" s="63"/>
      <c r="AA14" s="61"/>
    </row>
    <row r="15" spans="1:27" ht="12.75" customHeight="1" x14ac:dyDescent="0.25">
      <c r="A15" s="44" t="s">
        <v>28</v>
      </c>
      <c r="B15" s="43"/>
      <c r="C15" s="43"/>
      <c r="D15" s="43"/>
      <c r="E15" s="43"/>
      <c r="F15" s="43"/>
      <c r="G15" s="43"/>
      <c r="H15" s="43"/>
      <c r="I15" s="43"/>
      <c r="J15" s="43"/>
      <c r="K15" s="46">
        <f>SUM(Antwerpen!K15,Limburg!K15,West!K15,Gaselwest!K15,Imewo!K15,Intergem!K15,Iveka!K15,Iverlek!K15,PBE!K15,Sibelgas!K15)</f>
        <v>1051450.8111264028</v>
      </c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</row>
    <row r="16" spans="1:27" ht="12.75" customHeight="1" x14ac:dyDescent="0.25">
      <c r="A16" s="44" t="s">
        <v>29</v>
      </c>
      <c r="B16" s="43"/>
      <c r="C16" s="43"/>
      <c r="D16" s="43"/>
      <c r="E16" s="43"/>
      <c r="F16" s="43"/>
      <c r="G16" s="43"/>
      <c r="H16" s="43"/>
      <c r="I16" s="43"/>
      <c r="J16" s="43"/>
      <c r="K16" s="46">
        <f>SUM(Antwerpen!K16,Limburg!K16,West!K16,Gaselwest!K16,Imewo!K16,Intergem!K16,Iveka!K16,Iverlek!K16,PBE!K16,Sibelgas!K16)</f>
        <v>17049591.119873594</v>
      </c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</row>
    <row r="17" spans="1:27" ht="12.75" customHeight="1" x14ac:dyDescent="0.25">
      <c r="A17" s="44" t="s">
        <v>30</v>
      </c>
      <c r="B17" s="43"/>
      <c r="C17" s="43"/>
      <c r="D17" s="43"/>
      <c r="E17" s="43"/>
      <c r="F17" s="43"/>
      <c r="G17" s="43"/>
      <c r="H17" s="43"/>
      <c r="I17" s="43"/>
      <c r="J17" s="43"/>
      <c r="K17" s="46">
        <f>SUM(Antwerpen!K17,Limburg!K17,West!K17,Gaselwest!K17,Imewo!K17,Intergem!K17,Iveka!K17,Iverlek!K17,PBE!K17,Sibelgas!K17)</f>
        <v>73207837.585999995</v>
      </c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</row>
    <row r="18" spans="1:27" s="30" customFormat="1" ht="12.75" customHeight="1" x14ac:dyDescent="0.25">
      <c r="A18" s="50" t="s">
        <v>31</v>
      </c>
      <c r="B18" s="52">
        <f>SUM(Antwerpen!B18,Limburg!B18,West!B18,Gaselwest!B18,Imewo!B18,Intergem!B18,Iveka!B18,Iverlek!B18,PBE!B18,Sibelgas!B18)</f>
        <v>627716.56300000008</v>
      </c>
      <c r="C18" s="52">
        <f>SUM(Antwerpen!C18,Limburg!C18,West!C18,Gaselwest!C18,Imewo!C18,Intergem!C18,Iveka!C18,Iverlek!C18,PBE!C18,Sibelgas!C18)</f>
        <v>627716.56300000008</v>
      </c>
      <c r="D18" s="52">
        <f>SUM(Antwerpen!D18,Limburg!D18,West!D18,Gaselwest!D18,Imewo!D18,Intergem!D18,Iveka!D18,Iverlek!D18,PBE!D18,Sibelgas!D18)</f>
        <v>1483472.3540000003</v>
      </c>
      <c r="E18" s="45">
        <f>SUM(Antwerpen!E18,Limburg!E18,West!E18,Gaselwest!E18,Imewo!E18,Intergem!E18,Iveka!E18,Iverlek!E18,PBE!E18,Sibelgas!E18)</f>
        <v>89247470.598352179</v>
      </c>
      <c r="F18" s="46">
        <f>SUM(Antwerpen!F18,Limburg!F18,West!F18,Gaselwest!F18,Imewo!F18,Intergem!F18,Iveka!F18,Iverlek!F18,PBE!F18,Sibelgas!F18)</f>
        <v>89181013.109000012</v>
      </c>
      <c r="G18" s="52">
        <f>SUM(Antwerpen!G18,Limburg!G18,West!G18,Gaselwest!G18,Imewo!G18,Intergem!G18,Iveka!G18,Iverlek!G18,PBE!G18,Sibelgas!G18)</f>
        <v>701770.16499999992</v>
      </c>
      <c r="H18" s="52">
        <f>SUM(Antwerpen!H18,Limburg!H18,West!H18,Gaselwest!H18,Imewo!H18,Intergem!H18,Iveka!H18,Iverlek!H18,PBE!H18,Sibelgas!H18)</f>
        <v>701770.16499999992</v>
      </c>
      <c r="I18" s="52">
        <f>SUM(Antwerpen!I18,Limburg!I18,West!I18,Gaselwest!I18,Imewo!I18,Intergem!I18,Iveka!I18,Iverlek!I18,PBE!I18,Sibelgas!I18)</f>
        <v>2171427.0150000001</v>
      </c>
      <c r="J18" s="45">
        <f>SUM(Antwerpen!J18,Limburg!J18,West!J18,Gaselwest!J18,Imewo!J18,Intergem!J18,Iveka!J18,Iverlek!J18,PBE!J18,Sibelgas!J18)</f>
        <v>91065488.946863577</v>
      </c>
      <c r="K18" s="46">
        <f>SUM(Antwerpen!K18,Limburg!K18,West!K18,Gaselwest!K18,Imewo!K18,Intergem!K18,Iveka!K18,Iverlek!K18,PBE!K18,Sibelgas!K18)</f>
        <v>91308879.51699999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</row>
    <row r="19" spans="1:27" ht="12.75" customHeight="1" x14ac:dyDescent="0.25">
      <c r="A19" s="39" t="s">
        <v>32</v>
      </c>
      <c r="B19" s="39"/>
      <c r="C19" s="42"/>
      <c r="D19" s="42"/>
      <c r="E19" s="42"/>
      <c r="F19" s="42"/>
      <c r="G19" s="39"/>
      <c r="H19" s="42"/>
      <c r="I19" s="42"/>
      <c r="J19" s="42"/>
      <c r="K19" s="42"/>
      <c r="L19" s="60"/>
      <c r="M19" s="60"/>
      <c r="N19" s="60"/>
      <c r="O19" s="61"/>
      <c r="P19" s="60"/>
      <c r="Q19" s="60"/>
      <c r="R19" s="60"/>
      <c r="S19" s="62"/>
      <c r="T19" s="60"/>
      <c r="U19" s="60"/>
      <c r="V19" s="60"/>
      <c r="W19" s="62"/>
      <c r="X19" s="60"/>
      <c r="Y19" s="60"/>
      <c r="Z19" s="60"/>
      <c r="AA19" s="62"/>
    </row>
    <row r="20" spans="1:27" ht="12.75" customHeight="1" x14ac:dyDescent="0.25">
      <c r="A20" s="44" t="s">
        <v>33</v>
      </c>
      <c r="B20" s="44">
        <f>SUM(Antwerpen!B20,Limburg!B20,West!B20,Gaselwest!B20,Imewo!B20,Intergem!B20,Iveka!B20,Iverlek!B20,PBE!B20,Sibelgas!B20)</f>
        <v>0</v>
      </c>
      <c r="C20" s="47">
        <f>SUM(Antwerpen!C20,Limburg!C20,West!C20,Gaselwest!C20,Imewo!C20,Intergem!C20,Iveka!C20,Iverlek!C20,PBE!C20,Sibelgas!C20)</f>
        <v>0</v>
      </c>
      <c r="D20" s="47">
        <f>SUM(Antwerpen!D20,Limburg!D20,West!D20,Gaselwest!D20,Imewo!D20,Intergem!D20,Iveka!D20,Iverlek!D20,PBE!D20,Sibelgas!D20)</f>
        <v>0</v>
      </c>
      <c r="E20" s="45">
        <f>SUM(Antwerpen!E20,Limburg!E20,West!E20,Gaselwest!E20,Imewo!E20,Intergem!E20,Iveka!E20,Iverlek!E20,PBE!E20,Sibelgas!E20)</f>
        <v>269</v>
      </c>
      <c r="F20" s="46">
        <f>SUM(Antwerpen!F20,Limburg!F20,West!F20,Gaselwest!F20,Imewo!F20,Intergem!F20,Iveka!F20,Iverlek!F20,PBE!F20,Sibelgas!F20)</f>
        <v>268</v>
      </c>
      <c r="G20" s="44">
        <f>SUM(Antwerpen!G20,Limburg!G20,West!G20,Gaselwest!G20,Imewo!G20,Intergem!G20,Iveka!G20,Iverlek!G20,PBE!G20,Sibelgas!G20)</f>
        <v>0</v>
      </c>
      <c r="H20" s="47">
        <f>SUM(Antwerpen!H20,Limburg!H20,West!H20,Gaselwest!H20,Imewo!H20,Intergem!H20,Iveka!H20,Iverlek!H20,PBE!H20,Sibelgas!H20)</f>
        <v>0</v>
      </c>
      <c r="I20" s="47">
        <f>SUM(Antwerpen!I20,Limburg!I20,West!I20,Gaselwest!I20,Imewo!I20,Intergem!I20,Iveka!I20,Iverlek!I20,PBE!I20,Sibelgas!I20)</f>
        <v>0</v>
      </c>
      <c r="J20" s="45">
        <f>SUM(Antwerpen!J20,Limburg!J20,West!J20,Gaselwest!J20,Imewo!J20,Intergem!J20,Iveka!J20,Iverlek!J20,PBE!J20,Sibelgas!J20)</f>
        <v>269</v>
      </c>
      <c r="K20" s="46">
        <f>SUM(Antwerpen!K20,Limburg!K20,West!K20,Gaselwest!K20,Imewo!K20,Intergem!K20,Iveka!K20,Iverlek!K20,PBE!K20,Sibelgas!K20)</f>
        <v>265</v>
      </c>
      <c r="L20" s="67"/>
      <c r="M20" s="67"/>
      <c r="N20" s="67"/>
      <c r="O20" s="61"/>
      <c r="P20" s="67"/>
      <c r="Q20" s="67"/>
      <c r="R20" s="67"/>
      <c r="S20" s="61"/>
      <c r="T20" s="67"/>
      <c r="U20" s="67"/>
      <c r="V20" s="67"/>
      <c r="W20" s="61"/>
      <c r="X20" s="67"/>
      <c r="Y20" s="67"/>
      <c r="Z20" s="67"/>
      <c r="AA20" s="61"/>
    </row>
    <row r="21" spans="1:27" ht="12.75" customHeight="1" x14ac:dyDescent="0.25">
      <c r="A21" s="44" t="s">
        <v>34</v>
      </c>
      <c r="B21" s="44">
        <f>SUM(Antwerpen!B21,Limburg!B21,West!B21,Gaselwest!B21,Imewo!B21,Intergem!B21,Iveka!B21,Iverlek!B21,PBE!B21,Sibelgas!B21)</f>
        <v>5</v>
      </c>
      <c r="C21" s="47">
        <f>SUM(Antwerpen!C21,Limburg!C21,West!C21,Gaselwest!C21,Imewo!C21,Intergem!C21,Iveka!C21,Iverlek!C21,PBE!C21,Sibelgas!C21)</f>
        <v>5</v>
      </c>
      <c r="D21" s="47">
        <f>SUM(Antwerpen!D21,Limburg!D21,West!D21,Gaselwest!D21,Imewo!D21,Intergem!D21,Iveka!D21,Iverlek!D21,PBE!D21,Sibelgas!D21)</f>
        <v>4</v>
      </c>
      <c r="E21" s="45">
        <f>SUM(Antwerpen!E21,Limburg!E21,West!E21,Gaselwest!E21,Imewo!E21,Intergem!E21,Iveka!E21,Iverlek!E21,PBE!E21,Sibelgas!E21)</f>
        <v>856</v>
      </c>
      <c r="F21" s="46">
        <f>SUM(Antwerpen!F21,Limburg!F21,West!F21,Gaselwest!F21,Imewo!F21,Intergem!F21,Iveka!F21,Iverlek!F21,PBE!F21,Sibelgas!F21)</f>
        <v>850</v>
      </c>
      <c r="G21" s="44">
        <f>SUM(Antwerpen!G21,Limburg!G21,West!G21,Gaselwest!G21,Imewo!G21,Intergem!G21,Iveka!G21,Iverlek!G21,PBE!G21,Sibelgas!G21)</f>
        <v>4</v>
      </c>
      <c r="H21" s="47">
        <f>SUM(Antwerpen!H21,Limburg!H21,West!H21,Gaselwest!H21,Imewo!H21,Intergem!H21,Iveka!H21,Iverlek!H21,PBE!H21,Sibelgas!H21)</f>
        <v>4</v>
      </c>
      <c r="I21" s="47">
        <f>SUM(Antwerpen!I21,Limburg!I21,West!I21,Gaselwest!I21,Imewo!I21,Intergem!I21,Iveka!I21,Iverlek!I21,PBE!I21,Sibelgas!I21)</f>
        <v>3</v>
      </c>
      <c r="J21" s="45">
        <f>SUM(Antwerpen!J21,Limburg!J21,West!J21,Gaselwest!J21,Imewo!J21,Intergem!J21,Iveka!J21,Iverlek!J21,PBE!J21,Sibelgas!J21)</f>
        <v>861</v>
      </c>
      <c r="K21" s="46">
        <f>SUM(Antwerpen!K21,Limburg!K21,West!K21,Gaselwest!K21,Imewo!K21,Intergem!K21,Iveka!K21,Iverlek!K21,PBE!K21,Sibelgas!K21)</f>
        <v>851</v>
      </c>
      <c r="L21" s="67"/>
      <c r="M21" s="67"/>
      <c r="N21" s="67"/>
      <c r="O21" s="61"/>
      <c r="P21" s="67"/>
      <c r="Q21" s="67"/>
      <c r="R21" s="67"/>
      <c r="S21" s="61"/>
      <c r="T21" s="67"/>
      <c r="U21" s="67"/>
      <c r="V21" s="67"/>
      <c r="W21" s="61"/>
      <c r="X21" s="67"/>
      <c r="Y21" s="67"/>
      <c r="Z21" s="67"/>
      <c r="AA21" s="61"/>
    </row>
    <row r="22" spans="1:27" ht="12.75" customHeight="1" x14ac:dyDescent="0.25">
      <c r="A22" s="39" t="s">
        <v>35</v>
      </c>
      <c r="B22" s="40"/>
      <c r="C22" s="41"/>
      <c r="D22" s="41"/>
      <c r="E22" s="42"/>
      <c r="F22" s="42"/>
      <c r="G22" s="40"/>
      <c r="H22" s="41"/>
      <c r="I22" s="41"/>
      <c r="J22" s="42"/>
      <c r="K22" s="42"/>
      <c r="L22" s="60"/>
      <c r="M22" s="60"/>
      <c r="N22" s="60"/>
      <c r="O22" s="61"/>
      <c r="P22" s="60"/>
      <c r="Q22" s="60"/>
      <c r="R22" s="60"/>
      <c r="S22" s="62"/>
      <c r="T22" s="60"/>
      <c r="U22" s="60"/>
      <c r="V22" s="60"/>
      <c r="W22" s="62"/>
      <c r="X22" s="60"/>
      <c r="Y22" s="60"/>
      <c r="Z22" s="60"/>
      <c r="AA22" s="62"/>
    </row>
    <row r="23" spans="1:27" ht="12.75" customHeight="1" x14ac:dyDescent="0.25">
      <c r="A23" s="44" t="s">
        <v>36</v>
      </c>
      <c r="B23" s="53">
        <f>SUM(Antwerpen!B23,Limburg!B23,West!B23,Gaselwest!B23,Imewo!B23,Intergem!B23,Iveka!B23,Iverlek!B23,PBE!B23,Sibelgas!B23)</f>
        <v>0</v>
      </c>
      <c r="C23" s="53">
        <f>SUM(Antwerpen!C23,Limburg!C23,West!C23,Gaselwest!C23,Imewo!C23,Intergem!C23,Iveka!C23,Iverlek!C23,PBE!C23,Sibelgas!C23)</f>
        <v>0</v>
      </c>
      <c r="D23" s="53">
        <f>SUM(Antwerpen!D23,Limburg!D23,West!D23,Gaselwest!D23,Imewo!D23,Intergem!D23,Iveka!D23,Iverlek!D23,PBE!D23,Sibelgas!D23)</f>
        <v>1301</v>
      </c>
      <c r="E23" s="45">
        <f>SUM(Antwerpen!E23,Limburg!E23,West!E23,Gaselwest!E23,Imewo!E23,Intergem!E23,Iveka!E23,Iverlek!E23,PBE!E23,Sibelgas!E23)</f>
        <v>22487.360660660663</v>
      </c>
      <c r="F23" s="46">
        <f>SUM(Antwerpen!F23,Limburg!F23,West!F23,Gaselwest!F23,Imewo!F23,Intergem!F23,Iveka!F23,Iverlek!F23,PBE!F23,Sibelgas!F23)</f>
        <v>21807</v>
      </c>
      <c r="G23" s="53">
        <f>SUM(Antwerpen!G23,Limburg!G23,West!G23,Gaselwest!G23,Imewo!G23,Intergem!G23,Iveka!G23,Iverlek!G23,PBE!G23,Sibelgas!G23)</f>
        <v>0</v>
      </c>
      <c r="H23" s="53">
        <f>SUM(Antwerpen!H23,Limburg!H23,West!H23,Gaselwest!H23,Imewo!H23,Intergem!H23,Iveka!H23,Iverlek!H23,PBE!H23,Sibelgas!H23)</f>
        <v>0</v>
      </c>
      <c r="I23" s="53">
        <f>SUM(Antwerpen!I23,Limburg!I23,West!I23,Gaselwest!I23,Imewo!I23,Intergem!I23,Iveka!I23,Iverlek!I23,PBE!I23,Sibelgas!I23)</f>
        <v>1548</v>
      </c>
      <c r="J23" s="45">
        <f>SUM(Antwerpen!J23,Limburg!J23,West!J23,Gaselwest!J23,Imewo!J23,Intergem!J23,Iveka!J23,Iverlek!J23,PBE!J23,Sibelgas!J23)</f>
        <v>23448.82132132132</v>
      </c>
      <c r="K23" s="46">
        <f>SUM(Antwerpen!K23,Limburg!K23,West!K23,Gaselwest!K23,Imewo!K23,Intergem!K23,Iveka!K23,Iverlek!K23,PBE!K23,Sibelgas!K23)</f>
        <v>22360</v>
      </c>
      <c r="L23" s="68"/>
      <c r="M23" s="68"/>
      <c r="N23" s="68"/>
      <c r="O23" s="61"/>
      <c r="P23" s="68"/>
      <c r="Q23" s="68"/>
      <c r="R23" s="63"/>
      <c r="S23" s="61"/>
      <c r="T23" s="68"/>
      <c r="U23" s="68"/>
      <c r="V23" s="63"/>
      <c r="W23" s="61"/>
      <c r="X23" s="68"/>
      <c r="Y23" s="68"/>
      <c r="Z23" s="63"/>
      <c r="AA23" s="61"/>
    </row>
    <row r="24" spans="1:27" ht="12.75" customHeight="1" x14ac:dyDescent="0.25">
      <c r="A24" s="44" t="s">
        <v>37</v>
      </c>
      <c r="B24" s="44">
        <f>SUM(Antwerpen!B24,Limburg!B24,West!B24,Gaselwest!B24,Imewo!B24,Intergem!B24,Iveka!B24,Iverlek!B24,PBE!B24,Sibelgas!B24)</f>
        <v>478</v>
      </c>
      <c r="C24" s="47">
        <f>SUM(Antwerpen!C24,Limburg!C24,West!C24,Gaselwest!C24,Imewo!C24,Intergem!C24,Iveka!C24,Iverlek!C24,PBE!C24,Sibelgas!C24)</f>
        <v>478</v>
      </c>
      <c r="D24" s="47">
        <f>SUM(Antwerpen!D24,Limburg!D24,West!D24,Gaselwest!D24,Imewo!D24,Intergem!D24,Iveka!D24,Iverlek!D24,PBE!D24,Sibelgas!D24)</f>
        <v>392</v>
      </c>
      <c r="E24" s="45">
        <f>SUM(Antwerpen!E24,Limburg!E24,West!E24,Gaselwest!E24,Imewo!E24,Intergem!E24,Iveka!E24,Iverlek!E24,PBE!E24,Sibelgas!E24)</f>
        <v>39622.083333333328</v>
      </c>
      <c r="F24" s="46">
        <f>SUM(Antwerpen!F24,Limburg!F24,West!F24,Gaselwest!F24,Imewo!F24,Intergem!F24,Iveka!F24,Iverlek!F24,PBE!F24,Sibelgas!F24)</f>
        <v>39493</v>
      </c>
      <c r="G24" s="44">
        <f>SUM(Antwerpen!G24,Limburg!G24,West!G24,Gaselwest!G24,Imewo!G24,Intergem!G24,Iveka!G24,Iverlek!G24,PBE!G24,Sibelgas!G24)</f>
        <v>676</v>
      </c>
      <c r="H24" s="47">
        <f>SUM(Antwerpen!H24,Limburg!H24,West!H24,Gaselwest!H24,Imewo!H24,Intergem!H24,Iveka!H24,Iverlek!H24,PBE!H24,Sibelgas!H24)</f>
        <v>676</v>
      </c>
      <c r="I24" s="47">
        <f>SUM(Antwerpen!I24,Limburg!I24,West!I24,Gaselwest!I24,Imewo!I24,Intergem!I24,Iveka!I24,Iverlek!I24,PBE!I24,Sibelgas!I24)</f>
        <v>555</v>
      </c>
      <c r="J24" s="45">
        <f>SUM(Antwerpen!J24,Limburg!J24,West!J24,Gaselwest!J24,Imewo!J24,Intergem!J24,Iveka!J24,Iverlek!J24,PBE!J24,Sibelgas!J24)</f>
        <v>39961.083333333336</v>
      </c>
      <c r="K24" s="46">
        <f>SUM(Antwerpen!K24,Limburg!K24,West!K24,Gaselwest!K24,Imewo!K24,Intergem!K24,Iveka!K24,Iverlek!K24,PBE!K24,Sibelgas!K24)</f>
        <v>39935</v>
      </c>
      <c r="L24" s="63"/>
      <c r="M24" s="63"/>
      <c r="N24" s="63"/>
      <c r="O24" s="61"/>
      <c r="P24" s="63"/>
      <c r="Q24" s="63"/>
      <c r="R24" s="63"/>
      <c r="S24" s="61"/>
      <c r="T24" s="63"/>
      <c r="U24" s="63"/>
      <c r="V24" s="63"/>
      <c r="W24" s="61"/>
      <c r="X24" s="63"/>
      <c r="Y24" s="63"/>
      <c r="Z24" s="63"/>
      <c r="AA24" s="61"/>
    </row>
    <row r="25" spans="1:27" ht="12.75" customHeight="1" x14ac:dyDescent="0.25">
      <c r="A25" s="44" t="s">
        <v>38</v>
      </c>
      <c r="B25" s="44">
        <f>SUM(Antwerpen!B25,Limburg!B25,West!B25,Gaselwest!B25,Imewo!B25,Intergem!B25,Iveka!B25,Iverlek!B25,PBE!B25,Sibelgas!B25)</f>
        <v>368.5</v>
      </c>
      <c r="C25" s="47">
        <f>SUM(Antwerpen!C25,Limburg!C25,West!C25,Gaselwest!C25,Imewo!C25,Intergem!C25,Iveka!C25,Iverlek!C25,PBE!C25,Sibelgas!C25)</f>
        <v>368.5</v>
      </c>
      <c r="D25" s="47">
        <f>SUM(Antwerpen!D25,Limburg!D25,West!D25,Gaselwest!D25,Imewo!D25,Intergem!D25,Iveka!D25,Iverlek!D25,PBE!D25,Sibelgas!D25)</f>
        <v>361.5</v>
      </c>
      <c r="E25" s="45">
        <f>SUM(Antwerpen!E25,Limburg!E25,West!E25,Gaselwest!E25,Imewo!E25,Intergem!E25,Iveka!E25,Iverlek!E25,PBE!E25,Sibelgas!E25)</f>
        <v>0</v>
      </c>
      <c r="F25" s="46">
        <f>SUM(Antwerpen!F25,Limburg!F25,West!F25,Gaselwest!F25,Imewo!F25,Intergem!F25,Iveka!F25,Iverlek!F25,PBE!F25,Sibelgas!F25)</f>
        <v>41243</v>
      </c>
      <c r="G25" s="44">
        <f>SUM(Antwerpen!G25,Limburg!G25,West!G25,Gaselwest!G25,Imewo!G25,Intergem!G25,Iveka!G25,Iverlek!G25,PBE!G25,Sibelgas!G25)</f>
        <v>558</v>
      </c>
      <c r="H25" s="47">
        <f>SUM(Antwerpen!H25,Limburg!H25,West!H25,Gaselwest!H25,Imewo!H25,Intergem!H25,Iveka!H25,Iverlek!H25,PBE!H25,Sibelgas!H25)</f>
        <v>558</v>
      </c>
      <c r="I25" s="47">
        <f>SUM(Antwerpen!I25,Limburg!I25,West!I25,Gaselwest!I25,Imewo!I25,Intergem!I25,Iveka!I25,Iverlek!I25,PBE!I25,Sibelgas!I25)</f>
        <v>568</v>
      </c>
      <c r="J25" s="45">
        <f>SUM(Antwerpen!J25,Limburg!J25,West!J25,Gaselwest!J25,Imewo!J25,Intergem!J25,Iveka!J25,Iverlek!J25,PBE!J25,Sibelgas!J25)</f>
        <v>0</v>
      </c>
      <c r="K25" s="46">
        <f>SUM(Antwerpen!K25,Limburg!K25,West!K25,Gaselwest!K25,Imewo!K25,Intergem!K25,Iveka!K25,Iverlek!K25,PBE!K25,Sibelgas!K25)</f>
        <v>41243</v>
      </c>
      <c r="L25" s="63"/>
      <c r="M25" s="63"/>
      <c r="N25" s="63"/>
      <c r="O25" s="61"/>
      <c r="P25" s="63"/>
      <c r="Q25" s="63"/>
      <c r="R25" s="63"/>
      <c r="S25" s="61"/>
      <c r="T25" s="63"/>
      <c r="U25" s="63"/>
      <c r="V25" s="63"/>
      <c r="W25" s="61"/>
      <c r="X25" s="63"/>
      <c r="Y25" s="63"/>
      <c r="Z25" s="63"/>
      <c r="AA25" s="61"/>
    </row>
    <row r="26" spans="1:27" ht="12.75" customHeight="1" x14ac:dyDescent="0.25">
      <c r="A26" s="44" t="s">
        <v>39</v>
      </c>
      <c r="B26" s="40"/>
      <c r="C26" s="41"/>
      <c r="D26" s="41"/>
      <c r="E26" s="42"/>
      <c r="F26" s="42"/>
      <c r="G26" s="40"/>
      <c r="H26" s="41"/>
      <c r="I26" s="41"/>
      <c r="J26" s="42"/>
      <c r="K26" s="46">
        <f>SUM(Antwerpen!K26,Limburg!K26,West!K26,Gaselwest!K26,Imewo!K26,Intergem!K26,Iveka!K26,Iverlek!K26,PBE!K26,Sibelgas!K26)</f>
        <v>23233</v>
      </c>
      <c r="L26" s="60"/>
      <c r="M26" s="60"/>
      <c r="N26" s="60"/>
      <c r="O26" s="61"/>
      <c r="P26" s="63"/>
      <c r="Q26" s="63"/>
      <c r="R26" s="63"/>
      <c r="S26" s="61"/>
      <c r="T26" s="63"/>
      <c r="U26" s="63"/>
      <c r="V26" s="63"/>
      <c r="W26" s="61"/>
      <c r="X26" s="63"/>
      <c r="Y26" s="63"/>
      <c r="Z26" s="63"/>
      <c r="AA26" s="61"/>
    </row>
    <row r="27" spans="1:27" ht="12.75" customHeight="1" x14ac:dyDescent="0.25">
      <c r="A27" s="39" t="s">
        <v>40</v>
      </c>
      <c r="B27" s="40"/>
      <c r="C27" s="41"/>
      <c r="D27" s="41"/>
      <c r="E27" s="42"/>
      <c r="F27" s="42"/>
      <c r="G27" s="40"/>
      <c r="H27" s="41"/>
      <c r="I27" s="41"/>
      <c r="J27" s="42"/>
      <c r="K27" s="42"/>
      <c r="L27" s="60"/>
      <c r="M27" s="60"/>
      <c r="N27" s="60"/>
      <c r="O27" s="61"/>
      <c r="P27" s="63"/>
      <c r="Q27" s="63"/>
      <c r="R27" s="63"/>
      <c r="S27" s="61"/>
      <c r="T27" s="63"/>
      <c r="U27" s="63"/>
      <c r="V27" s="63"/>
      <c r="W27" s="61"/>
      <c r="X27" s="63"/>
      <c r="Y27" s="63"/>
      <c r="Z27" s="63"/>
      <c r="AA27" s="61"/>
    </row>
    <row r="28" spans="1:27" ht="12.75" customHeight="1" x14ac:dyDescent="0.25">
      <c r="A28" s="44" t="s">
        <v>41</v>
      </c>
      <c r="B28" s="44">
        <f>SUM(Antwerpen!B28,Limburg!B28,West!B28,Gaselwest!B28,Imewo!B28,Intergem!B28,Iveka!B28,Iverlek!B28,PBE!B28,Sibelgas!B28)</f>
        <v>189</v>
      </c>
      <c r="C28" s="47">
        <f>SUM(Antwerpen!C28,Limburg!C28,West!C28,Gaselwest!C28,Imewo!C28,Intergem!C28,Iveka!C28,Iverlek!C28,PBE!C28,Sibelgas!C28)</f>
        <v>189</v>
      </c>
      <c r="D28" s="47">
        <f>SUM(Antwerpen!D28,Limburg!D28,West!D28,Gaselwest!D28,Imewo!D28,Intergem!D28,Iveka!D28,Iverlek!D28,PBE!D28,Sibelgas!D28)</f>
        <v>943</v>
      </c>
      <c r="E28" s="45">
        <f>SUM(Antwerpen!E28,Limburg!E28,West!E28,Gaselwest!E28,Imewo!E28,Intergem!E28,Iveka!E28,Iverlek!E28,PBE!E28,Sibelgas!E28)</f>
        <v>25348.581152069051</v>
      </c>
      <c r="F28" s="46">
        <f>SUM(Antwerpen!F28,Limburg!F28,West!F28,Gaselwest!F28,Imewo!F28,Intergem!F28,Iveka!F28,Iverlek!F28,PBE!F28,Sibelgas!F28)</f>
        <v>24045</v>
      </c>
      <c r="G28" s="44">
        <f>SUM(Antwerpen!G28,Limburg!G28,West!G28,Gaselwest!G28,Imewo!G28,Intergem!G28,Iveka!G28,Iverlek!G28,PBE!G28,Sibelgas!G28)</f>
        <v>233</v>
      </c>
      <c r="H28" s="47">
        <f>SUM(Antwerpen!H28,Limburg!H28,West!H28,Gaselwest!H28,Imewo!H28,Intergem!H28,Iveka!H28,Iverlek!H28,PBE!H28,Sibelgas!H28)</f>
        <v>233</v>
      </c>
      <c r="I28" s="47">
        <f>SUM(Antwerpen!I28,Limburg!I28,West!I28,Gaselwest!I28,Imewo!I28,Intergem!I28,Iveka!I28,Iverlek!I28,PBE!I28,Sibelgas!I28)</f>
        <v>1117</v>
      </c>
      <c r="J28" s="45">
        <f>SUM(Antwerpen!J28,Limburg!J28,West!J28,Gaselwest!J28,Imewo!J28,Intergem!J28,Iveka!J28,Iverlek!J28,PBE!J28,Sibelgas!J28)</f>
        <v>26939.328970804771</v>
      </c>
      <c r="K28" s="46">
        <f>SUM(Antwerpen!K28,Limburg!K28,West!K28,Gaselwest!K28,Imewo!K28,Intergem!K28,Iveka!K28,Iverlek!K28,PBE!K28,Sibelgas!K28)</f>
        <v>24581</v>
      </c>
      <c r="L28" s="63"/>
      <c r="M28" s="60"/>
      <c r="N28" s="63"/>
      <c r="O28" s="61"/>
      <c r="P28" s="63"/>
      <c r="Q28" s="63"/>
      <c r="R28" s="63"/>
      <c r="S28" s="61"/>
      <c r="T28" s="63"/>
      <c r="U28" s="63"/>
      <c r="V28" s="63"/>
      <c r="W28" s="61"/>
      <c r="X28" s="63"/>
      <c r="Y28" s="63"/>
      <c r="Z28" s="63"/>
      <c r="AA28" s="61"/>
    </row>
    <row r="29" spans="1:27" ht="12.75" customHeight="1" x14ac:dyDescent="0.25">
      <c r="A29" s="54" t="s">
        <v>42</v>
      </c>
      <c r="B29" s="49">
        <f>SUM(Antwerpen!B29,Limburg!B29,West!B29,Gaselwest!B29,Imewo!B29,Intergem!B29,Iveka!B29,Iverlek!B29,PBE!B29,Sibelgas!B29)</f>
        <v>35808</v>
      </c>
      <c r="C29" s="47">
        <f>SUM(Antwerpen!C29,Limburg!C29,West!C29,Gaselwest!C29,Imewo!C29,Intergem!C29,Iveka!C29,Iverlek!C29,PBE!C29,Sibelgas!C29)</f>
        <v>43693</v>
      </c>
      <c r="D29" s="47">
        <f>SUM(Antwerpen!D29,Limburg!D29,West!D29,Gaselwest!D29,Imewo!D29,Intergem!D29,Iveka!D29,Iverlek!D29,PBE!D29,Sibelgas!D29)</f>
        <v>43045</v>
      </c>
      <c r="E29" s="45">
        <f>SUM(Antwerpen!E29,Limburg!E29,West!E29,Gaselwest!E29,Imewo!E29,Intergem!E29,Iveka!E29,Iverlek!E29,PBE!E29,Sibelgas!E29)</f>
        <v>3613329.5692847259</v>
      </c>
      <c r="F29" s="46">
        <f>SUM(Antwerpen!F29,Limburg!F29,West!F29,Gaselwest!F29,Imewo!F29,Intergem!F29,Iveka!F29,Iverlek!F29,PBE!F29,Sibelgas!F29)</f>
        <v>3598382</v>
      </c>
      <c r="G29" s="49">
        <f>SUM(Antwerpen!G29,Limburg!G29,West!G29,Gaselwest!G29,Imewo!G29,Intergem!G29,Iveka!G29,Iverlek!G29,PBE!G29,Sibelgas!G29)</f>
        <v>45810</v>
      </c>
      <c r="H29" s="47">
        <f>SUM(Antwerpen!H29,Limburg!H29,West!H29,Gaselwest!H29,Imewo!H29,Intergem!H29,Iveka!H29,Iverlek!H29,PBE!H29,Sibelgas!H29)</f>
        <v>54957</v>
      </c>
      <c r="I29" s="47">
        <f>SUM(Antwerpen!I29,Limburg!I29,West!I29,Gaselwest!I29,Imewo!I29,Intergem!I29,Iveka!I29,Iverlek!I29,PBE!I29,Sibelgas!I29)</f>
        <v>42184</v>
      </c>
      <c r="J29" s="45">
        <f>SUM(Antwerpen!J29,Limburg!J29,West!J29,Gaselwest!J29,Imewo!J29,Intergem!J29,Iveka!J29,Iverlek!J29,PBE!J29,Sibelgas!J29)</f>
        <v>3663903.9882424762</v>
      </c>
      <c r="K29" s="46">
        <f>SUM(Antwerpen!K29,Limburg!K29,West!K29,Gaselwest!K29,Imewo!K29,Intergem!K29,Iveka!K29,Iverlek!K29,PBE!K29,Sibelgas!K29)</f>
        <v>3641168</v>
      </c>
      <c r="L29" s="63"/>
      <c r="M29" s="63"/>
      <c r="N29" s="63"/>
      <c r="O29" s="61"/>
      <c r="P29" s="63"/>
      <c r="Q29" s="63"/>
      <c r="R29" s="63"/>
      <c r="S29" s="61"/>
      <c r="T29" s="63"/>
      <c r="U29" s="63"/>
      <c r="V29" s="63"/>
      <c r="W29" s="61"/>
      <c r="X29" s="63"/>
      <c r="Y29" s="63"/>
      <c r="Z29" s="63"/>
      <c r="AA29" s="61"/>
    </row>
    <row r="30" spans="1:27" ht="12.75" customHeight="1" x14ac:dyDescent="0.25">
      <c r="A30" s="44" t="s">
        <v>43</v>
      </c>
      <c r="B30" s="53">
        <f>SUM(Antwerpen!B30,Limburg!B30,West!B30,Gaselwest!B30,Imewo!B30,Intergem!B30,Iveka!B30,Iverlek!B30,PBE!B30,Sibelgas!B30)</f>
        <v>0</v>
      </c>
      <c r="C30" s="53">
        <f>SUM(Antwerpen!C30,Limburg!C30,West!C30,Gaselwest!C30,Imewo!C30,Intergem!C30,Iveka!C30,Iverlek!C30,PBE!C30,Sibelgas!C30)</f>
        <v>0</v>
      </c>
      <c r="D30" s="53">
        <f>SUM(Antwerpen!D30,Limburg!D30,West!D30,Gaselwest!D30,Imewo!D30,Intergem!D30,Iveka!D30,Iverlek!D30,PBE!D30,Sibelgas!D30)</f>
        <v>358</v>
      </c>
      <c r="E30" s="45">
        <f>SUM(Antwerpen!E30,Limburg!E30,West!E30,Gaselwest!E30,Imewo!E30,Intergem!E30,Iveka!E30,Iverlek!E30,PBE!E30,Sibelgas!E30)</f>
        <v>10544.685228331778</v>
      </c>
      <c r="F30" s="46">
        <f>SUM(Antwerpen!F30,Limburg!F30,West!F30,Gaselwest!F30,Imewo!F30,Intergem!F30,Iveka!F30,Iverlek!F30,PBE!F30,Sibelgas!F30)</f>
        <v>15352</v>
      </c>
      <c r="G30" s="53">
        <f>SUM(Antwerpen!G30,Limburg!G30,West!G30,Gaselwest!G30,Imewo!G30,Intergem!G30,Iveka!G30,Iverlek!G30,PBE!G30,Sibelgas!G30)</f>
        <v>0</v>
      </c>
      <c r="H30" s="53">
        <f>SUM(Antwerpen!H30,Limburg!H30,West!H30,Gaselwest!H30,Imewo!H30,Intergem!H30,Iveka!H30,Iverlek!H30,PBE!H30,Sibelgas!H30)</f>
        <v>0</v>
      </c>
      <c r="I30" s="53">
        <f>SUM(Antwerpen!I30,Limburg!I30,West!I30,Gaselwest!I30,Imewo!I30,Intergem!I30,Iveka!I30,Iverlek!I30,PBE!I30,Sibelgas!I30)</f>
        <v>431</v>
      </c>
      <c r="J30" s="45">
        <f>SUM(Antwerpen!J30,Limburg!J30,West!J30,Gaselwest!J30,Imewo!J30,Intergem!J30,Iveka!J30,Iverlek!J30,PBE!J30,Sibelgas!J30)</f>
        <v>10840.27045666356</v>
      </c>
      <c r="K30" s="46">
        <f>SUM(Antwerpen!K30,Limburg!K30,West!K30,Gaselwest!K30,Imewo!K30,Intergem!K30,Iveka!K30,Iverlek!K30,PBE!K30,Sibelgas!K30)</f>
        <v>25105</v>
      </c>
      <c r="L30" s="68"/>
      <c r="M30" s="68"/>
      <c r="N30" s="63"/>
      <c r="O30" s="61"/>
      <c r="P30" s="68"/>
      <c r="Q30" s="68"/>
      <c r="R30" s="63"/>
      <c r="S30" s="61"/>
      <c r="T30" s="68"/>
      <c r="U30" s="68"/>
      <c r="V30" s="63"/>
      <c r="W30" s="61"/>
      <c r="X30" s="68"/>
      <c r="Y30" s="68"/>
      <c r="Z30" s="63"/>
      <c r="AA30" s="61"/>
    </row>
    <row r="31" spans="1:27" ht="12.75" customHeight="1" x14ac:dyDescent="0.25">
      <c r="A31" s="39" t="s">
        <v>44</v>
      </c>
      <c r="B31" s="39"/>
      <c r="C31" s="42"/>
      <c r="D31" s="42"/>
      <c r="E31" s="42"/>
      <c r="F31" s="42"/>
      <c r="G31" s="39"/>
      <c r="H31" s="42"/>
      <c r="I31" s="42"/>
      <c r="J31" s="42"/>
      <c r="K31" s="42"/>
      <c r="L31" s="60"/>
      <c r="M31" s="60"/>
      <c r="N31" s="60"/>
      <c r="O31" s="61"/>
      <c r="P31" s="60"/>
      <c r="Q31" s="60"/>
      <c r="R31" s="60"/>
      <c r="S31" s="61"/>
      <c r="T31" s="60"/>
      <c r="U31" s="60"/>
      <c r="V31" s="60"/>
      <c r="W31" s="61"/>
      <c r="X31" s="60"/>
      <c r="Y31" s="60"/>
      <c r="Z31" s="60"/>
      <c r="AA31" s="61"/>
    </row>
    <row r="32" spans="1:27" ht="12.75" customHeight="1" x14ac:dyDescent="0.25">
      <c r="A32" s="44" t="s">
        <v>45</v>
      </c>
      <c r="B32" s="44">
        <f>SUM(Antwerpen!B32,Limburg!B32,West!B32,Gaselwest!B32,Imewo!B32,Intergem!B32,Iveka!B32,Iverlek!B32,PBE!B32,Sibelgas!B32)</f>
        <v>189</v>
      </c>
      <c r="C32" s="47">
        <f>SUM(Antwerpen!C32,Limburg!C32,West!C32,Gaselwest!C32,Imewo!C32,Intergem!C32,Iveka!C32,Iverlek!C32,PBE!C32,Sibelgas!C32)</f>
        <v>189</v>
      </c>
      <c r="D32" s="47">
        <f>SUM(Antwerpen!D32,Limburg!D32,West!D32,Gaselwest!D32,Imewo!D32,Intergem!D32,Iveka!D32,Iverlek!D32,PBE!D32,Sibelgas!D32)</f>
        <v>1301</v>
      </c>
      <c r="E32" s="45">
        <f>SUM(Antwerpen!E32,Limburg!E32,West!E32,Gaselwest!E32,Imewo!E32,Intergem!E32,Iveka!E32,Iverlek!E32,PBE!E32,Sibelgas!E32)</f>
        <v>25524.511431096616</v>
      </c>
      <c r="F32" s="46">
        <f>SUM(Antwerpen!F32,Limburg!F32,West!F32,Gaselwest!F32,Imewo!F32,Intergem!F32,Iveka!F32,Iverlek!F32,PBE!F32,Sibelgas!F32)</f>
        <v>24238</v>
      </c>
      <c r="G32" s="44">
        <f>SUM(Antwerpen!G32,Limburg!G32,West!G32,Gaselwest!G32,Imewo!G32,Intergem!G32,Iveka!G32,Iverlek!G32,PBE!G32,Sibelgas!G32)</f>
        <v>233</v>
      </c>
      <c r="H32" s="47">
        <f>SUM(Antwerpen!H32,Limburg!H32,West!H32,Gaselwest!H32,Imewo!H32,Intergem!H32,Iveka!H32,Iverlek!H32,PBE!H32,Sibelgas!H32)</f>
        <v>233</v>
      </c>
      <c r="I32" s="47">
        <f>SUM(Antwerpen!I32,Limburg!I32,West!I32,Gaselwest!I32,Imewo!I32,Intergem!I32,Iveka!I32,Iverlek!I32,PBE!I32,Sibelgas!I32)</f>
        <v>1548</v>
      </c>
      <c r="J32" s="45">
        <f>SUM(Antwerpen!J32,Limburg!J32,West!J32,Gaselwest!J32,Imewo!J32,Intergem!J32,Iveka!J32,Iverlek!J32,PBE!J32,Sibelgas!J32)</f>
        <v>27087.639528859901</v>
      </c>
      <c r="K32" s="46">
        <f>SUM(Antwerpen!K32,Limburg!K32,West!K32,Gaselwest!K32,Imewo!K32,Intergem!K32,Iveka!K32,Iverlek!K32,PBE!K32,Sibelgas!K32)</f>
        <v>24708</v>
      </c>
      <c r="L32" s="63"/>
      <c r="M32" s="60"/>
      <c r="N32" s="63"/>
      <c r="O32" s="61"/>
      <c r="P32" s="63"/>
      <c r="Q32" s="63"/>
      <c r="R32" s="63"/>
      <c r="S32" s="61"/>
      <c r="T32" s="63"/>
      <c r="U32" s="63"/>
      <c r="V32" s="63"/>
      <c r="W32" s="61"/>
      <c r="X32" s="63"/>
      <c r="Y32" s="63"/>
      <c r="Z32" s="63"/>
      <c r="AA32" s="61"/>
    </row>
    <row r="33" spans="1:27" ht="12.75" customHeight="1" x14ac:dyDescent="0.25">
      <c r="A33" s="44" t="s">
        <v>46</v>
      </c>
      <c r="B33" s="47">
        <f>SUM(Antwerpen!B33,Limburg!B33,West!B33,Gaselwest!B33,Imewo!B33,Intergem!B33,Iveka!B33,Iverlek!B33,PBE!B33,Sibelgas!B33)</f>
        <v>551765</v>
      </c>
      <c r="C33" s="47">
        <f>SUM(Antwerpen!C33,Limburg!C33,West!C33,Gaselwest!C33,Imewo!C33,Intergem!C33,Iveka!C33,Iverlek!C33,PBE!C33,Sibelgas!C33)</f>
        <v>553404</v>
      </c>
      <c r="D33" s="47">
        <f>SUM(Antwerpen!D33,Limburg!D33,West!D33,Gaselwest!D33,Imewo!D33,Intergem!D33,Iveka!D33,Iverlek!D33,PBE!D33,Sibelgas!D33)</f>
        <v>46874</v>
      </c>
      <c r="E33" s="45">
        <f>SUM(Antwerpen!E33,Limburg!E33,West!E33,Gaselwest!E33,Imewo!E33,Intergem!E33,Iveka!E33,Iverlek!E33,PBE!E33,Sibelgas!E33)</f>
        <v>3799242.8055569883</v>
      </c>
      <c r="F33" s="46">
        <f>SUM(Antwerpen!F33,Limburg!F33,West!F33,Gaselwest!F33,Imewo!F33,Intergem!F33,Iveka!F33,Iverlek!F33,PBE!F33,Sibelgas!F33)</f>
        <v>3757558</v>
      </c>
      <c r="G33" s="47">
        <f>SUM(Antwerpen!G33,Limburg!G33,West!G33,Gaselwest!G33,Imewo!G33,Intergem!G33,Iveka!G33,Iverlek!G33,PBE!G33,Sibelgas!G33)</f>
        <v>624075</v>
      </c>
      <c r="H33" s="47">
        <f>SUM(Antwerpen!H33,Limburg!H33,West!H33,Gaselwest!H33,Imewo!H33,Intergem!H33,Iveka!H33,Iverlek!H33,PBE!H33,Sibelgas!H33)</f>
        <v>626524</v>
      </c>
      <c r="I33" s="47">
        <f>SUM(Antwerpen!I33,Limburg!I33,West!I33,Gaselwest!I33,Imewo!I33,Intergem!I33,Iveka!I33,Iverlek!I33,PBE!I33,Sibelgas!I33)</f>
        <v>42448</v>
      </c>
      <c r="J33" s="45">
        <f>SUM(Antwerpen!J33,Limburg!J33,West!J33,Gaselwest!J33,Imewo!J33,Intergem!J33,Iveka!J33,Iverlek!J33,PBE!J33,Sibelgas!J33)</f>
        <v>3865124.8100148952</v>
      </c>
      <c r="K33" s="46">
        <f>SUM(Antwerpen!K33,Limburg!K33,West!K33,Gaselwest!K33,Imewo!K33,Intergem!K33,Iveka!K33,Iverlek!K33,PBE!K33,Sibelgas!K33)</f>
        <v>3782478</v>
      </c>
      <c r="L33" s="63"/>
      <c r="M33" s="63"/>
      <c r="N33" s="63"/>
      <c r="O33" s="61"/>
      <c r="P33" s="63"/>
      <c r="Q33" s="63"/>
      <c r="R33" s="63"/>
      <c r="S33" s="61"/>
      <c r="T33" s="63"/>
      <c r="U33" s="63"/>
      <c r="V33" s="63"/>
      <c r="W33" s="61"/>
      <c r="X33" s="63"/>
      <c r="Y33" s="63"/>
      <c r="Z33" s="63"/>
      <c r="AA33" s="61"/>
    </row>
    <row r="34" spans="1:27" ht="12.75" customHeight="1" x14ac:dyDescent="0.25">
      <c r="A34" s="44" t="s">
        <v>47</v>
      </c>
      <c r="B34" s="44">
        <f>SUM(Antwerpen!B34,Limburg!B34,West!B34,Gaselwest!B34,Imewo!B34,Intergem!B34,Iveka!B34,Iverlek!B34,PBE!B34,Sibelgas!B34)</f>
        <v>0</v>
      </c>
      <c r="C34" s="70">
        <f>SUM(Antwerpen!C34,Limburg!C34,West!C34,Gaselwest!C34,Imewo!C34,Intergem!C34,Iveka!C34,Iverlek!C34,PBE!C34,Sibelgas!C34)</f>
        <v>0</v>
      </c>
      <c r="D34" s="70">
        <f>SUM(Antwerpen!D34,Limburg!D34,West!D34,Gaselwest!D34,Imewo!D34,Intergem!D34,Iveka!D34,Iverlek!D34,PBE!D34,Sibelgas!D34)</f>
        <v>0</v>
      </c>
      <c r="E34" s="45">
        <f>SUM(Antwerpen!E34,Limburg!E34,West!E34,Gaselwest!E34,Imewo!E34,Intergem!E34,Iveka!E34,Iverlek!E34,PBE!E34,Sibelgas!E34)</f>
        <v>65752</v>
      </c>
      <c r="F34" s="46">
        <f>SUM(Antwerpen!F34,Limburg!F34,West!F34,Gaselwest!F34,Imewo!F34,Intergem!F34,Iveka!F34,Iverlek!F34,PBE!F34,Sibelgas!F34)</f>
        <v>44975</v>
      </c>
      <c r="G34" s="44">
        <f>SUM(Antwerpen!G34,Limburg!G34,West!G34,Gaselwest!G34,Imewo!G34,Intergem!G34,Iveka!G34,Iverlek!G34,PBE!G34,Sibelgas!G34)</f>
        <v>0</v>
      </c>
      <c r="H34" s="70">
        <f>SUM(Antwerpen!H34,Limburg!H34,West!H34,Gaselwest!H34,Imewo!H34,Intergem!H34,Iveka!H34,Iverlek!H34,PBE!H34,Sibelgas!H34)</f>
        <v>0</v>
      </c>
      <c r="I34" s="70">
        <f>SUM(Antwerpen!I34,Limburg!I34,West!I34,Gaselwest!I34,Imewo!I34,Intergem!I34,Iveka!I34,Iverlek!I34,PBE!I34,Sibelgas!I34)</f>
        <v>0</v>
      </c>
      <c r="J34" s="45">
        <f>SUM(Antwerpen!J34,Limburg!J34,West!J34,Gaselwest!J34,Imewo!J34,Intergem!J34,Iveka!J34,Iverlek!J34,PBE!J34,Sibelgas!J34)</f>
        <v>65752</v>
      </c>
      <c r="K34" s="46">
        <f>SUM(Antwerpen!K34,Limburg!K34,West!K34,Gaselwest!K34,Imewo!K34,Intergem!K34,Iveka!K34,Iverlek!K34,PBE!K34,Sibelgas!K34)</f>
        <v>26419</v>
      </c>
      <c r="L34" s="60"/>
      <c r="M34" s="60"/>
      <c r="N34" s="63"/>
      <c r="O34" s="61"/>
      <c r="P34" s="63"/>
      <c r="Q34" s="63"/>
      <c r="R34" s="63"/>
      <c r="S34" s="61"/>
      <c r="T34" s="63"/>
      <c r="U34" s="63"/>
      <c r="V34" s="63"/>
      <c r="W34" s="61"/>
      <c r="X34" s="63"/>
      <c r="Y34" s="63"/>
      <c r="Z34" s="63"/>
      <c r="AA34" s="61"/>
    </row>
    <row r="35" spans="1:27" ht="10.5" x14ac:dyDescent="0.25">
      <c r="A35" s="3"/>
      <c r="B35" s="11"/>
      <c r="C35" s="3"/>
      <c r="D35" s="3"/>
      <c r="E35" s="11"/>
      <c r="F35" s="12"/>
      <c r="G35" s="11"/>
      <c r="H35" s="3"/>
      <c r="I35" s="3"/>
      <c r="J35" s="11"/>
      <c r="P35" s="24"/>
      <c r="Q35" s="24"/>
      <c r="R35" s="24"/>
      <c r="S35" s="12"/>
      <c r="T35" s="24"/>
      <c r="U35" s="24"/>
      <c r="V35" s="24"/>
      <c r="W35" s="12"/>
      <c r="X35" s="24"/>
      <c r="Y35" s="25"/>
      <c r="Z35" s="25"/>
      <c r="AA35" s="25"/>
    </row>
    <row r="36" spans="1:27" ht="20.5" x14ac:dyDescent="0.25">
      <c r="A36" s="31" t="s">
        <v>48</v>
      </c>
      <c r="B36" s="11"/>
      <c r="C36" s="3"/>
      <c r="D36" s="3"/>
      <c r="E36" s="11"/>
      <c r="F36" s="12"/>
      <c r="G36" s="11"/>
      <c r="H36" s="3"/>
      <c r="I36" s="3"/>
      <c r="J36" s="12"/>
      <c r="P36" s="24"/>
      <c r="Q36" s="29"/>
      <c r="R36" s="24"/>
      <c r="S36" s="12"/>
      <c r="T36" s="24"/>
      <c r="U36" s="24"/>
      <c r="V36" s="24"/>
      <c r="W36" s="12"/>
      <c r="X36" s="24"/>
      <c r="Y36" s="25"/>
      <c r="Z36" s="25"/>
      <c r="AA36" s="25"/>
    </row>
    <row r="37" spans="1:27" ht="10.5" x14ac:dyDescent="0.25">
      <c r="A37" s="3"/>
      <c r="B37" s="11"/>
      <c r="C37" s="3"/>
      <c r="D37" s="3"/>
      <c r="E37" s="11"/>
      <c r="F37" s="11"/>
      <c r="G37" s="11"/>
      <c r="H37" s="3"/>
      <c r="I37" s="3"/>
      <c r="J37" s="11"/>
      <c r="P37" s="24"/>
      <c r="Q37" s="24"/>
      <c r="R37" s="24"/>
      <c r="S37" s="12"/>
      <c r="T37" s="24"/>
      <c r="U37" s="24"/>
      <c r="V37" s="24"/>
      <c r="W37" s="12"/>
      <c r="X37" s="24"/>
      <c r="Y37" s="25"/>
      <c r="Z37" s="25"/>
      <c r="AA37" s="25"/>
    </row>
    <row r="38" spans="1:27" ht="10.5" x14ac:dyDescent="0.25">
      <c r="A38" s="3"/>
      <c r="B38" s="11"/>
      <c r="C38" s="3"/>
      <c r="D38" s="3"/>
      <c r="E38" s="11"/>
      <c r="F38" s="11"/>
      <c r="G38" s="11"/>
      <c r="H38" s="3"/>
      <c r="I38" s="3"/>
      <c r="J38" s="11"/>
      <c r="P38" s="24"/>
      <c r="Q38" s="24"/>
      <c r="R38" s="24"/>
      <c r="S38" s="12"/>
      <c r="T38" s="24"/>
      <c r="U38" s="24"/>
      <c r="V38" s="24"/>
      <c r="W38" s="12"/>
      <c r="X38" s="24"/>
      <c r="Y38" s="25"/>
      <c r="Z38" s="25"/>
      <c r="AA38" s="25"/>
    </row>
    <row r="39" spans="1:27" x14ac:dyDescent="0.2">
      <c r="P39" s="26"/>
    </row>
  </sheetData>
  <pageMargins left="0.11811023622047245" right="0.11811023622047245" top="0.15748031496062992" bottom="0" header="0.31496062992125984" footer="0.31496062992125984"/>
  <pageSetup paperSize="8" scale="66" orientation="landscape" r:id="rId1"/>
  <headerFooter>
    <oddHeader>&amp;C&amp;"Calibri"&amp;10&amp;K000000 Fluvius - Intern&amp;1#_x000D_</oddHeader>
  </headerFooter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B0B8-2CDA-48D6-8ED3-B23FD18559D3}">
  <sheetPr>
    <pageSetUpPr fitToPage="1"/>
  </sheetPr>
  <dimension ref="A1:AA39"/>
  <sheetViews>
    <sheetView zoomScaleNormal="100" workbookViewId="0">
      <selection activeCell="B7" sqref="B7:K34"/>
    </sheetView>
  </sheetViews>
  <sheetFormatPr defaultColWidth="9.26953125" defaultRowHeight="10" x14ac:dyDescent="0.2"/>
  <cols>
    <col min="1" max="1" width="40.26953125" style="1" customWidth="1"/>
    <col min="2" max="2" width="12.453125" style="1" customWidth="1"/>
    <col min="3" max="3" width="12.26953125" style="1" customWidth="1"/>
    <col min="4" max="4" width="11.7265625" style="1" customWidth="1"/>
    <col min="5" max="5" width="10.453125" style="1" customWidth="1"/>
    <col min="6" max="6" width="10" style="1" customWidth="1"/>
    <col min="7" max="7" width="12.453125" style="1" customWidth="1"/>
    <col min="8" max="8" width="12.26953125" style="1" customWidth="1"/>
    <col min="9" max="9" width="11.7265625" style="1" customWidth="1"/>
    <col min="10" max="10" width="10" style="1" customWidth="1"/>
    <col min="11" max="11" width="13.26953125" style="1" customWidth="1"/>
    <col min="12" max="12" width="12.26953125" style="1" customWidth="1"/>
    <col min="13" max="13" width="12" style="1" customWidth="1"/>
    <col min="14" max="14" width="10.26953125" style="1" bestFit="1" customWidth="1"/>
    <col min="15" max="15" width="11.7265625" style="1" customWidth="1"/>
    <col min="16" max="17" width="12" style="1" customWidth="1"/>
    <col min="18" max="18" width="10.26953125" style="1" bestFit="1" customWidth="1"/>
    <col min="19" max="19" width="11.26953125" style="1" customWidth="1"/>
    <col min="20" max="20" width="11.7265625" style="1" customWidth="1"/>
    <col min="21" max="21" width="12.26953125" style="1" customWidth="1"/>
    <col min="22" max="22" width="10.26953125" style="1" bestFit="1" customWidth="1"/>
    <col min="23" max="23" width="11.7265625" style="1" customWidth="1"/>
    <col min="24" max="25" width="12" style="1" customWidth="1"/>
    <col min="26" max="26" width="10.26953125" style="1" bestFit="1" customWidth="1"/>
    <col min="27" max="27" width="11.26953125" style="1" customWidth="1"/>
    <col min="28" max="16384" width="9.26953125" style="1"/>
  </cols>
  <sheetData>
    <row r="1" spans="1:27" ht="12.5" x14ac:dyDescent="0.25">
      <c r="A1" s="9" t="s">
        <v>58</v>
      </c>
      <c r="B1" s="10"/>
      <c r="C1" s="12"/>
      <c r="D1" s="11"/>
      <c r="E1" s="2"/>
      <c r="F1" s="10"/>
      <c r="G1" s="10"/>
      <c r="H1" s="12"/>
      <c r="I1" s="11"/>
      <c r="J1" s="2"/>
      <c r="K1" s="10" t="s">
        <v>1</v>
      </c>
      <c r="L1" s="11">
        <v>2025</v>
      </c>
      <c r="M1" s="25"/>
      <c r="N1" s="25"/>
      <c r="O1" s="11"/>
      <c r="P1" s="25"/>
      <c r="Q1" s="25"/>
      <c r="R1" s="25"/>
      <c r="S1" s="11"/>
      <c r="T1" s="25"/>
      <c r="U1" s="25"/>
      <c r="V1" s="25"/>
      <c r="W1" s="11"/>
      <c r="X1" s="25"/>
      <c r="Y1" s="25"/>
      <c r="Z1" s="25"/>
      <c r="AA1" s="11"/>
    </row>
    <row r="2" spans="1:27" s="28" customFormat="1" ht="31.5" customHeight="1" x14ac:dyDescent="0.25">
      <c r="A2" s="27"/>
      <c r="B2" s="32">
        <f>L2-2</f>
        <v>2023</v>
      </c>
      <c r="C2" s="32">
        <f>L2-2</f>
        <v>2023</v>
      </c>
      <c r="D2" s="32">
        <f>L2-2</f>
        <v>2023</v>
      </c>
      <c r="E2" s="32" t="str">
        <f>"geplande toestand na "&amp;D2&amp;" (vorig IP)"</f>
        <v>geplande toestand na 2023 (vorig IP)</v>
      </c>
      <c r="F2" s="32" t="str">
        <f>"reële toestand na "&amp;D2</f>
        <v>reële toestand na 2023</v>
      </c>
      <c r="G2" s="32">
        <f>L2-1</f>
        <v>2024</v>
      </c>
      <c r="H2" s="32">
        <f>L2-1</f>
        <v>2024</v>
      </c>
      <c r="I2" s="32">
        <f>L2-1</f>
        <v>2024</v>
      </c>
      <c r="J2" s="32" t="str">
        <f>"geplande toestand na "&amp;I2&amp;" (vorig IP)"</f>
        <v>geplande toestand na 2024 (vorig IP)</v>
      </c>
      <c r="K2" s="33" t="str">
        <f>"reële toestand bij aanvang "&amp;N2</f>
        <v>reële toestand bij aanvang 2025</v>
      </c>
      <c r="L2" s="32">
        <f>L1</f>
        <v>2025</v>
      </c>
      <c r="M2" s="32">
        <f>L1</f>
        <v>2025</v>
      </c>
      <c r="N2" s="32">
        <f>L1</f>
        <v>2025</v>
      </c>
      <c r="O2" s="34" t="str">
        <f>"geplande toestand na "&amp;N2</f>
        <v>geplande toestand na 2025</v>
      </c>
      <c r="P2" s="32">
        <f>L1+1</f>
        <v>2026</v>
      </c>
      <c r="Q2" s="32">
        <f>L1+1</f>
        <v>2026</v>
      </c>
      <c r="R2" s="35">
        <f>L1+1</f>
        <v>2026</v>
      </c>
      <c r="S2" s="34" t="str">
        <f>"geplande toestand na "&amp;R2</f>
        <v>geplande toestand na 2026</v>
      </c>
      <c r="T2" s="32">
        <f>L1+2</f>
        <v>2027</v>
      </c>
      <c r="U2" s="32">
        <f>L1+2</f>
        <v>2027</v>
      </c>
      <c r="V2" s="32">
        <f>L1+2</f>
        <v>2027</v>
      </c>
      <c r="W2" s="34" t="str">
        <f>"geplande toestand na "&amp;V2</f>
        <v>geplande toestand na 2027</v>
      </c>
      <c r="X2" s="32">
        <f>L1+3</f>
        <v>2028</v>
      </c>
      <c r="Y2" s="32">
        <f>L1+3</f>
        <v>2028</v>
      </c>
      <c r="Z2" s="32">
        <f>L1+3</f>
        <v>2028</v>
      </c>
      <c r="AA2" s="34" t="str">
        <f>"geplande toestand na "&amp;Z2</f>
        <v>geplande toestand na 2028</v>
      </c>
    </row>
    <row r="3" spans="1:27" ht="10.5" x14ac:dyDescent="0.25">
      <c r="A3" s="3"/>
      <c r="B3" s="36" t="s">
        <v>2</v>
      </c>
      <c r="C3" s="36" t="s">
        <v>2</v>
      </c>
      <c r="D3" s="36" t="s">
        <v>2</v>
      </c>
      <c r="E3" s="13"/>
      <c r="F3" s="14"/>
      <c r="G3" s="36" t="s">
        <v>3</v>
      </c>
      <c r="H3" s="36" t="s">
        <v>3</v>
      </c>
      <c r="I3" s="36" t="s">
        <v>3</v>
      </c>
      <c r="J3" s="13"/>
      <c r="K3" s="14"/>
      <c r="L3" s="36" t="s">
        <v>4</v>
      </c>
      <c r="M3" s="36" t="s">
        <v>4</v>
      </c>
      <c r="N3" s="36" t="s">
        <v>4</v>
      </c>
      <c r="O3" s="14"/>
      <c r="P3" s="37" t="s">
        <v>5</v>
      </c>
      <c r="Q3" s="37" t="s">
        <v>5</v>
      </c>
      <c r="R3" s="37" t="s">
        <v>5</v>
      </c>
      <c r="S3" s="38"/>
      <c r="T3" s="37" t="s">
        <v>6</v>
      </c>
      <c r="U3" s="37" t="s">
        <v>6</v>
      </c>
      <c r="V3" s="37" t="s">
        <v>6</v>
      </c>
      <c r="W3" s="38"/>
      <c r="X3" s="37" t="s">
        <v>7</v>
      </c>
      <c r="Y3" s="37" t="s">
        <v>7</v>
      </c>
      <c r="Z3" s="37" t="s">
        <v>7</v>
      </c>
      <c r="AA3" s="38"/>
    </row>
    <row r="4" spans="1:27" ht="32" thickBot="1" x14ac:dyDescent="0.3">
      <c r="A4" s="4" t="s">
        <v>0</v>
      </c>
      <c r="B4" s="15" t="s">
        <v>8</v>
      </c>
      <c r="C4" s="16" t="s">
        <v>9</v>
      </c>
      <c r="D4" s="17" t="s">
        <v>10</v>
      </c>
      <c r="E4" s="18" t="s">
        <v>11</v>
      </c>
      <c r="F4" s="5" t="s">
        <v>12</v>
      </c>
      <c r="G4" s="15" t="s">
        <v>8</v>
      </c>
      <c r="H4" s="16" t="s">
        <v>9</v>
      </c>
      <c r="I4" s="17" t="s">
        <v>10</v>
      </c>
      <c r="J4" s="18" t="s">
        <v>13</v>
      </c>
      <c r="K4" s="5" t="s">
        <v>14</v>
      </c>
      <c r="L4" s="71" t="s">
        <v>15</v>
      </c>
      <c r="M4" s="72" t="s">
        <v>16</v>
      </c>
      <c r="N4" s="73" t="s">
        <v>17</v>
      </c>
      <c r="O4" s="74" t="s">
        <v>18</v>
      </c>
      <c r="P4" s="71" t="s">
        <v>15</v>
      </c>
      <c r="Q4" s="72" t="s">
        <v>16</v>
      </c>
      <c r="R4" s="73" t="s">
        <v>17</v>
      </c>
      <c r="S4" s="74" t="s">
        <v>19</v>
      </c>
      <c r="T4" s="71" t="s">
        <v>15</v>
      </c>
      <c r="U4" s="72" t="s">
        <v>16</v>
      </c>
      <c r="V4" s="73" t="s">
        <v>17</v>
      </c>
      <c r="W4" s="74" t="s">
        <v>20</v>
      </c>
      <c r="X4" s="71" t="s">
        <v>8</v>
      </c>
      <c r="Y4" s="16" t="s">
        <v>9</v>
      </c>
      <c r="Z4" s="8" t="s">
        <v>17</v>
      </c>
      <c r="AA4" s="5" t="s">
        <v>21</v>
      </c>
    </row>
    <row r="5" spans="1:27" ht="12.75" customHeight="1" x14ac:dyDescent="0.25">
      <c r="A5" s="6"/>
      <c r="B5" s="19"/>
      <c r="C5" s="20"/>
      <c r="D5" s="20"/>
      <c r="E5" s="21"/>
      <c r="F5" s="7"/>
      <c r="G5" s="19"/>
      <c r="H5" s="20"/>
      <c r="I5" s="20"/>
      <c r="J5" s="21"/>
      <c r="K5" s="7"/>
      <c r="L5" s="75"/>
      <c r="M5" s="75"/>
      <c r="N5" s="75"/>
      <c r="O5" s="76"/>
      <c r="P5" s="77"/>
      <c r="Q5" s="77"/>
      <c r="R5" s="77"/>
      <c r="S5" s="78"/>
      <c r="T5" s="77"/>
      <c r="U5" s="77"/>
      <c r="V5" s="77"/>
      <c r="W5" s="78"/>
      <c r="X5" s="77"/>
      <c r="Y5" s="58"/>
      <c r="Z5" s="58"/>
      <c r="AA5" s="59"/>
    </row>
    <row r="6" spans="1:27" ht="12.75" customHeight="1" x14ac:dyDescent="0.25">
      <c r="A6" s="39" t="s">
        <v>22</v>
      </c>
      <c r="B6" s="40"/>
      <c r="C6" s="41"/>
      <c r="D6" s="41"/>
      <c r="E6" s="42"/>
      <c r="F6" s="23"/>
      <c r="G6" s="40"/>
      <c r="H6" s="41"/>
      <c r="I6" s="41"/>
      <c r="J6" s="42"/>
      <c r="K6" s="23"/>
      <c r="L6" s="60"/>
      <c r="M6" s="60"/>
      <c r="N6" s="60"/>
      <c r="O6" s="61"/>
      <c r="P6" s="60"/>
      <c r="Q6" s="60"/>
      <c r="R6" s="60"/>
      <c r="S6" s="62"/>
      <c r="T6" s="60"/>
      <c r="U6" s="60"/>
      <c r="V6" s="60"/>
      <c r="W6" s="62"/>
      <c r="X6" s="60"/>
      <c r="Y6" s="60"/>
      <c r="Z6" s="60"/>
      <c r="AA6" s="62"/>
    </row>
    <row r="7" spans="1:27" ht="12.75" customHeight="1" x14ac:dyDescent="0.25">
      <c r="A7" s="44" t="s">
        <v>23</v>
      </c>
      <c r="B7" s="44">
        <v>0</v>
      </c>
      <c r="C7" s="49">
        <v>0</v>
      </c>
      <c r="D7" s="49">
        <v>0</v>
      </c>
      <c r="E7" s="45"/>
      <c r="F7" s="22">
        <v>0</v>
      </c>
      <c r="G7" s="44">
        <v>0</v>
      </c>
      <c r="H7" s="49">
        <v>0</v>
      </c>
      <c r="I7" s="49">
        <v>0</v>
      </c>
      <c r="J7" s="45"/>
      <c r="K7" s="22">
        <v>0</v>
      </c>
      <c r="L7" s="60"/>
      <c r="M7" s="79"/>
      <c r="N7" s="60"/>
      <c r="O7" s="61"/>
      <c r="P7" s="60"/>
      <c r="Q7" s="60"/>
      <c r="R7" s="60"/>
      <c r="S7" s="61"/>
      <c r="T7" s="63"/>
      <c r="U7" s="80"/>
      <c r="V7" s="63"/>
      <c r="W7" s="61"/>
      <c r="X7" s="63"/>
      <c r="Y7" s="64"/>
      <c r="Z7" s="63"/>
      <c r="AA7" s="61"/>
    </row>
    <row r="8" spans="1:27" ht="12.75" customHeight="1" x14ac:dyDescent="0.25">
      <c r="A8" s="44" t="s">
        <v>24</v>
      </c>
      <c r="B8" s="44">
        <v>0</v>
      </c>
      <c r="C8" s="49">
        <v>0</v>
      </c>
      <c r="D8" s="49">
        <v>0</v>
      </c>
      <c r="E8" s="45"/>
      <c r="F8" s="22">
        <v>0</v>
      </c>
      <c r="G8" s="44">
        <v>0</v>
      </c>
      <c r="H8" s="49">
        <v>0</v>
      </c>
      <c r="I8" s="49">
        <v>0</v>
      </c>
      <c r="J8" s="45"/>
      <c r="K8" s="22">
        <v>0</v>
      </c>
      <c r="L8" s="63"/>
      <c r="M8" s="63"/>
      <c r="N8" s="63"/>
      <c r="O8" s="61"/>
      <c r="P8" s="60"/>
      <c r="Q8" s="60"/>
      <c r="R8" s="60"/>
      <c r="S8" s="62"/>
      <c r="T8" s="60"/>
      <c r="U8" s="60"/>
      <c r="V8" s="60"/>
      <c r="W8" s="62"/>
      <c r="X8" s="60"/>
      <c r="Y8" s="60"/>
      <c r="Z8" s="60"/>
      <c r="AA8" s="62"/>
    </row>
    <row r="9" spans="1:27" ht="12.75" customHeight="1" x14ac:dyDescent="0.25">
      <c r="A9" s="44" t="s">
        <v>25</v>
      </c>
      <c r="B9" s="48">
        <v>16321.655999999999</v>
      </c>
      <c r="C9" s="49">
        <v>16321.655999999999</v>
      </c>
      <c r="D9" s="49">
        <v>5924.2119999999995</v>
      </c>
      <c r="E9" s="45">
        <v>1647072.3460000001</v>
      </c>
      <c r="F9" s="22">
        <v>1636159.8179999995</v>
      </c>
      <c r="G9" s="48">
        <v>19147.210999999999</v>
      </c>
      <c r="H9" s="49">
        <v>19147.210999999999</v>
      </c>
      <c r="I9" s="49">
        <v>12859.431000000002</v>
      </c>
      <c r="J9" s="45">
        <v>1674863.3460000001</v>
      </c>
      <c r="K9" s="22">
        <v>1652586.1770000001</v>
      </c>
      <c r="L9" s="63"/>
      <c r="M9" s="63"/>
      <c r="N9" s="63"/>
      <c r="O9" s="61"/>
      <c r="P9" s="63"/>
      <c r="Q9" s="63"/>
      <c r="R9" s="63"/>
      <c r="S9" s="61"/>
      <c r="T9" s="63"/>
      <c r="U9" s="63"/>
      <c r="V9" s="63"/>
      <c r="W9" s="61"/>
      <c r="X9" s="63"/>
      <c r="Y9" s="63"/>
      <c r="Z9" s="65"/>
      <c r="AA9" s="61"/>
    </row>
    <row r="10" spans="1:27" s="30" customFormat="1" ht="12.75" customHeight="1" x14ac:dyDescent="0.25">
      <c r="A10" s="50" t="s">
        <v>26</v>
      </c>
      <c r="B10" s="51">
        <v>16321.655999999999</v>
      </c>
      <c r="C10" s="52">
        <v>16321.655999999999</v>
      </c>
      <c r="D10" s="52">
        <v>5924.2119999999995</v>
      </c>
      <c r="E10" s="45">
        <v>1647072.3460000001</v>
      </c>
      <c r="F10" s="22">
        <v>1636159.8179999995</v>
      </c>
      <c r="G10" s="51">
        <v>19147.210999999999</v>
      </c>
      <c r="H10" s="52">
        <v>19147.210999999999</v>
      </c>
      <c r="I10" s="52">
        <v>12859.431000000002</v>
      </c>
      <c r="J10" s="45">
        <v>1674863.3460000001</v>
      </c>
      <c r="K10" s="22">
        <v>1652586.1770000001</v>
      </c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6"/>
      <c r="AA10" s="61"/>
    </row>
    <row r="11" spans="1:27" ht="12.75" customHeight="1" x14ac:dyDescent="0.25">
      <c r="A11" s="39" t="s">
        <v>27</v>
      </c>
      <c r="B11" s="39"/>
      <c r="C11" s="42"/>
      <c r="D11" s="42"/>
      <c r="E11" s="42"/>
      <c r="F11" s="42"/>
      <c r="G11" s="39"/>
      <c r="H11" s="42"/>
      <c r="I11" s="42"/>
      <c r="J11" s="42"/>
      <c r="K11" s="42"/>
      <c r="L11" s="63"/>
      <c r="M11" s="63"/>
      <c r="N11" s="63"/>
      <c r="O11" s="61"/>
      <c r="P11" s="63"/>
      <c r="Q11" s="63"/>
      <c r="R11" s="63"/>
      <c r="S11" s="61"/>
      <c r="T11" s="63"/>
      <c r="U11" s="63"/>
      <c r="V11" s="63"/>
      <c r="W11" s="61"/>
      <c r="X11" s="63"/>
      <c r="Y11" s="63"/>
      <c r="Z11" s="63"/>
      <c r="AA11" s="61"/>
    </row>
    <row r="12" spans="1:27" ht="12.65" customHeight="1" x14ac:dyDescent="0.25">
      <c r="A12" s="44" t="s">
        <v>23</v>
      </c>
      <c r="B12" s="44">
        <v>0</v>
      </c>
      <c r="C12" s="49">
        <v>414</v>
      </c>
      <c r="D12" s="49">
        <v>0</v>
      </c>
      <c r="E12" s="45">
        <v>329</v>
      </c>
      <c r="F12" s="46">
        <v>719.00000000000011</v>
      </c>
      <c r="G12" s="44">
        <v>0</v>
      </c>
      <c r="H12" s="49">
        <v>0</v>
      </c>
      <c r="I12" s="49">
        <v>0</v>
      </c>
      <c r="J12" s="45">
        <v>329</v>
      </c>
      <c r="K12" s="46">
        <v>657.99999999999989</v>
      </c>
      <c r="L12" s="63"/>
      <c r="M12" s="63"/>
      <c r="N12" s="63"/>
      <c r="O12" s="61"/>
      <c r="P12" s="63"/>
      <c r="Q12" s="63"/>
      <c r="R12" s="63"/>
      <c r="S12" s="61"/>
      <c r="T12" s="63"/>
      <c r="U12" s="63"/>
      <c r="V12" s="63"/>
      <c r="W12" s="61"/>
      <c r="X12" s="63"/>
      <c r="Y12" s="63"/>
      <c r="Z12" s="63"/>
      <c r="AA12" s="61"/>
    </row>
    <row r="13" spans="1:27" ht="12.75" customHeight="1" x14ac:dyDescent="0.25">
      <c r="A13" s="44" t="s">
        <v>24</v>
      </c>
      <c r="B13" s="49">
        <v>2402.64</v>
      </c>
      <c r="C13" s="49">
        <v>9138.0450000000001</v>
      </c>
      <c r="D13" s="49">
        <v>2103</v>
      </c>
      <c r="E13" s="45">
        <v>1570442</v>
      </c>
      <c r="F13" s="46">
        <v>1562513.483</v>
      </c>
      <c r="G13" s="49">
        <v>13873</v>
      </c>
      <c r="H13" s="49">
        <v>15548.805</v>
      </c>
      <c r="I13" s="49">
        <v>4368</v>
      </c>
      <c r="J13" s="45">
        <v>1594790</v>
      </c>
      <c r="K13" s="46">
        <v>1557914.2610000009</v>
      </c>
      <c r="L13" s="63"/>
      <c r="M13" s="63"/>
      <c r="N13" s="63"/>
      <c r="O13" s="61"/>
      <c r="P13" s="63"/>
      <c r="Q13" s="63"/>
      <c r="R13" s="63"/>
      <c r="S13" s="61"/>
      <c r="T13" s="63"/>
      <c r="U13" s="63"/>
      <c r="V13" s="63"/>
      <c r="W13" s="61"/>
      <c r="X13" s="63"/>
      <c r="Y13" s="63"/>
      <c r="Z13" s="63"/>
      <c r="AA13" s="61"/>
    </row>
    <row r="14" spans="1:27" ht="12.75" customHeight="1" x14ac:dyDescent="0.25">
      <c r="A14" s="44" t="s">
        <v>25</v>
      </c>
      <c r="B14" s="49">
        <v>14277.923000000001</v>
      </c>
      <c r="C14" s="49">
        <v>7128.518</v>
      </c>
      <c r="D14" s="49">
        <v>52714.886999999988</v>
      </c>
      <c r="E14" s="45">
        <v>1581124</v>
      </c>
      <c r="F14" s="46">
        <v>1598408.0270000007</v>
      </c>
      <c r="G14" s="49">
        <v>9061.7980000000007</v>
      </c>
      <c r="H14" s="49">
        <v>7385.9930000000004</v>
      </c>
      <c r="I14" s="49">
        <v>70427.754000000001</v>
      </c>
      <c r="J14" s="45">
        <v>1624185</v>
      </c>
      <c r="K14" s="46">
        <v>1671433.6470000001</v>
      </c>
      <c r="L14" s="63"/>
      <c r="M14" s="63"/>
      <c r="N14" s="63"/>
      <c r="O14" s="61"/>
      <c r="P14" s="63"/>
      <c r="Q14" s="63"/>
      <c r="R14" s="63"/>
      <c r="S14" s="61"/>
      <c r="T14" s="63"/>
      <c r="U14" s="63"/>
      <c r="V14" s="63"/>
      <c r="W14" s="61"/>
      <c r="X14" s="63"/>
      <c r="Y14" s="63"/>
      <c r="Z14" s="63"/>
      <c r="AA14" s="61"/>
    </row>
    <row r="15" spans="1:27" ht="12.75" customHeight="1" x14ac:dyDescent="0.25">
      <c r="A15" s="44" t="s">
        <v>28</v>
      </c>
      <c r="B15" s="69"/>
      <c r="C15" s="69"/>
      <c r="D15" s="69"/>
      <c r="E15" s="69"/>
      <c r="F15" s="69"/>
      <c r="G15" s="69"/>
      <c r="H15" s="69"/>
      <c r="I15" s="69"/>
      <c r="J15" s="69"/>
      <c r="K15" s="46">
        <v>234248.15266186793</v>
      </c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</row>
    <row r="16" spans="1:27" ht="12.75" customHeight="1" x14ac:dyDescent="0.25">
      <c r="A16" s="44" t="s">
        <v>29</v>
      </c>
      <c r="B16" s="69"/>
      <c r="C16" s="69"/>
      <c r="D16" s="69"/>
      <c r="E16" s="69"/>
      <c r="F16" s="69"/>
      <c r="G16" s="69"/>
      <c r="H16" s="69"/>
      <c r="I16" s="69"/>
      <c r="J16" s="69"/>
      <c r="K16" s="46">
        <v>6005.3743381320483</v>
      </c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</row>
    <row r="17" spans="1:27" ht="12.75" customHeight="1" x14ac:dyDescent="0.25">
      <c r="A17" s="44" t="s">
        <v>30</v>
      </c>
      <c r="B17" s="69"/>
      <c r="C17" s="69"/>
      <c r="D17" s="69"/>
      <c r="E17" s="69"/>
      <c r="F17" s="69"/>
      <c r="G17" s="69"/>
      <c r="H17" s="69"/>
      <c r="I17" s="69"/>
      <c r="J17" s="69"/>
      <c r="K17" s="46">
        <v>2989752.3810000001</v>
      </c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</row>
    <row r="18" spans="1:27" s="30" customFormat="1" ht="12.75" customHeight="1" x14ac:dyDescent="0.25">
      <c r="A18" s="50" t="s">
        <v>31</v>
      </c>
      <c r="B18" s="52">
        <v>16680.563000000002</v>
      </c>
      <c r="C18" s="52">
        <v>16680.563000000002</v>
      </c>
      <c r="D18" s="52">
        <v>54817.886999999988</v>
      </c>
      <c r="E18" s="45">
        <v>3151895</v>
      </c>
      <c r="F18" s="46">
        <v>3161640.5100000007</v>
      </c>
      <c r="G18" s="52">
        <v>22934.798000000003</v>
      </c>
      <c r="H18" s="52">
        <v>22934.798000000003</v>
      </c>
      <c r="I18" s="52">
        <v>74795.754000000001</v>
      </c>
      <c r="J18" s="45">
        <v>3219304</v>
      </c>
      <c r="K18" s="46">
        <v>3230005.9080000008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</row>
    <row r="19" spans="1:27" ht="12.75" customHeight="1" x14ac:dyDescent="0.25">
      <c r="A19" s="39" t="s">
        <v>32</v>
      </c>
      <c r="B19" s="39"/>
      <c r="C19" s="42"/>
      <c r="D19" s="42"/>
      <c r="E19" s="42"/>
      <c r="F19" s="42"/>
      <c r="G19" s="39"/>
      <c r="H19" s="42"/>
      <c r="I19" s="42"/>
      <c r="J19" s="42"/>
      <c r="K19" s="42"/>
      <c r="L19" s="60"/>
      <c r="M19" s="60"/>
      <c r="N19" s="60"/>
      <c r="O19" s="61"/>
      <c r="P19" s="60"/>
      <c r="Q19" s="60"/>
      <c r="R19" s="60"/>
      <c r="S19" s="62"/>
      <c r="T19" s="60"/>
      <c r="U19" s="60"/>
      <c r="V19" s="60"/>
      <c r="W19" s="62"/>
      <c r="X19" s="60"/>
      <c r="Y19" s="60"/>
      <c r="Z19" s="60"/>
      <c r="AA19" s="62"/>
    </row>
    <row r="20" spans="1:27" ht="12.75" customHeight="1" x14ac:dyDescent="0.25">
      <c r="A20" s="44" t="s">
        <v>33</v>
      </c>
      <c r="B20" s="44">
        <v>0</v>
      </c>
      <c r="C20" s="47">
        <v>0</v>
      </c>
      <c r="D20" s="47">
        <v>0</v>
      </c>
      <c r="E20" s="45">
        <v>5</v>
      </c>
      <c r="F20" s="46">
        <v>4</v>
      </c>
      <c r="G20" s="44">
        <v>0</v>
      </c>
      <c r="H20" s="47">
        <v>0</v>
      </c>
      <c r="I20" s="47">
        <v>0</v>
      </c>
      <c r="J20" s="45">
        <v>5</v>
      </c>
      <c r="K20" s="46">
        <v>4</v>
      </c>
      <c r="L20" s="67"/>
      <c r="M20" s="67"/>
      <c r="N20" s="67"/>
      <c r="O20" s="61"/>
      <c r="P20" s="67"/>
      <c r="Q20" s="67"/>
      <c r="R20" s="67"/>
      <c r="S20" s="61"/>
      <c r="T20" s="67"/>
      <c r="U20" s="67"/>
      <c r="V20" s="67"/>
      <c r="W20" s="61"/>
      <c r="X20" s="67"/>
      <c r="Y20" s="67"/>
      <c r="Z20" s="67"/>
      <c r="AA20" s="61"/>
    </row>
    <row r="21" spans="1:27" ht="12.75" customHeight="1" x14ac:dyDescent="0.25">
      <c r="A21" s="44" t="s">
        <v>34</v>
      </c>
      <c r="B21" s="44">
        <v>0</v>
      </c>
      <c r="C21" s="47">
        <v>0</v>
      </c>
      <c r="D21" s="47">
        <v>0</v>
      </c>
      <c r="E21" s="45">
        <v>29</v>
      </c>
      <c r="F21" s="46">
        <v>29</v>
      </c>
      <c r="G21" s="44">
        <v>1</v>
      </c>
      <c r="H21" s="47">
        <v>1</v>
      </c>
      <c r="I21" s="47">
        <v>0</v>
      </c>
      <c r="J21" s="45">
        <v>29</v>
      </c>
      <c r="K21" s="46">
        <v>29</v>
      </c>
      <c r="L21" s="67"/>
      <c r="M21" s="67"/>
      <c r="N21" s="67"/>
      <c r="O21" s="61"/>
      <c r="P21" s="67"/>
      <c r="Q21" s="67"/>
      <c r="R21" s="67"/>
      <c r="S21" s="61"/>
      <c r="T21" s="67"/>
      <c r="U21" s="67"/>
      <c r="V21" s="67"/>
      <c r="W21" s="61"/>
      <c r="X21" s="67"/>
      <c r="Y21" s="67"/>
      <c r="Z21" s="67"/>
      <c r="AA21" s="61"/>
    </row>
    <row r="22" spans="1:27" ht="12.75" customHeight="1" x14ac:dyDescent="0.25">
      <c r="A22" s="39" t="s">
        <v>35</v>
      </c>
      <c r="B22" s="39"/>
      <c r="C22" s="42"/>
      <c r="D22" s="42"/>
      <c r="E22" s="42"/>
      <c r="F22" s="42"/>
      <c r="G22" s="39"/>
      <c r="H22" s="42"/>
      <c r="I22" s="42"/>
      <c r="J22" s="42"/>
      <c r="K22" s="42"/>
      <c r="L22" s="60"/>
      <c r="M22" s="60"/>
      <c r="N22" s="60"/>
      <c r="O22" s="61"/>
      <c r="P22" s="60"/>
      <c r="Q22" s="60"/>
      <c r="R22" s="60"/>
      <c r="S22" s="62"/>
      <c r="T22" s="60"/>
      <c r="U22" s="60"/>
      <c r="V22" s="60"/>
      <c r="W22" s="62"/>
      <c r="X22" s="60"/>
      <c r="Y22" s="60"/>
      <c r="Z22" s="60"/>
      <c r="AA22" s="62"/>
    </row>
    <row r="23" spans="1:27" ht="12.75" customHeight="1" x14ac:dyDescent="0.25">
      <c r="A23" s="44" t="s">
        <v>36</v>
      </c>
      <c r="B23" s="53" t="s">
        <v>60</v>
      </c>
      <c r="C23" s="53" t="s">
        <v>60</v>
      </c>
      <c r="D23" s="53">
        <v>1</v>
      </c>
      <c r="E23" s="45">
        <v>435</v>
      </c>
      <c r="F23" s="46">
        <v>371</v>
      </c>
      <c r="G23" s="53" t="s">
        <v>60</v>
      </c>
      <c r="H23" s="53" t="s">
        <v>60</v>
      </c>
      <c r="I23" s="53">
        <v>40</v>
      </c>
      <c r="J23" s="45">
        <v>480</v>
      </c>
      <c r="K23" s="46">
        <v>390</v>
      </c>
      <c r="L23" s="68"/>
      <c r="M23" s="68"/>
      <c r="N23" s="68"/>
      <c r="O23" s="61"/>
      <c r="P23" s="68"/>
      <c r="Q23" s="68"/>
      <c r="R23" s="63"/>
      <c r="S23" s="61"/>
      <c r="T23" s="68"/>
      <c r="U23" s="68"/>
      <c r="V23" s="63"/>
      <c r="W23" s="61"/>
      <c r="X23" s="68"/>
      <c r="Y23" s="68"/>
      <c r="Z23" s="63"/>
      <c r="AA23" s="61"/>
    </row>
    <row r="24" spans="1:27" ht="12.75" customHeight="1" x14ac:dyDescent="0.25">
      <c r="A24" s="44" t="s">
        <v>37</v>
      </c>
      <c r="B24" s="44">
        <v>12</v>
      </c>
      <c r="C24" s="47">
        <v>12</v>
      </c>
      <c r="D24" s="47">
        <v>8</v>
      </c>
      <c r="E24" s="45">
        <v>1368</v>
      </c>
      <c r="F24" s="46">
        <v>1352</v>
      </c>
      <c r="G24" s="44">
        <v>26</v>
      </c>
      <c r="H24" s="47">
        <v>26</v>
      </c>
      <c r="I24" s="47">
        <v>9</v>
      </c>
      <c r="J24" s="45">
        <v>1398.6666666666667</v>
      </c>
      <c r="K24" s="46">
        <v>1364</v>
      </c>
      <c r="L24" s="63"/>
      <c r="M24" s="63"/>
      <c r="N24" s="63"/>
      <c r="O24" s="61"/>
      <c r="P24" s="63"/>
      <c r="Q24" s="63"/>
      <c r="R24" s="63"/>
      <c r="S24" s="61"/>
      <c r="T24" s="63"/>
      <c r="U24" s="63"/>
      <c r="V24" s="63"/>
      <c r="W24" s="61"/>
      <c r="X24" s="63"/>
      <c r="Y24" s="63"/>
      <c r="Z24" s="63"/>
      <c r="AA24" s="61"/>
    </row>
    <row r="25" spans="1:27" ht="12.75" customHeight="1" x14ac:dyDescent="0.25">
      <c r="A25" s="44" t="s">
        <v>38</v>
      </c>
      <c r="B25" s="44">
        <v>7</v>
      </c>
      <c r="C25" s="47">
        <v>7</v>
      </c>
      <c r="D25" s="47">
        <v>8</v>
      </c>
      <c r="E25" s="45"/>
      <c r="F25" s="46">
        <v>1370</v>
      </c>
      <c r="G25" s="44">
        <v>24</v>
      </c>
      <c r="H25" s="47">
        <v>24</v>
      </c>
      <c r="I25" s="47">
        <v>10</v>
      </c>
      <c r="J25" s="45"/>
      <c r="K25" s="46">
        <v>1370</v>
      </c>
      <c r="L25" s="63"/>
      <c r="M25" s="63"/>
      <c r="N25" s="63"/>
      <c r="O25" s="61"/>
      <c r="P25" s="63"/>
      <c r="Q25" s="63"/>
      <c r="R25" s="63"/>
      <c r="S25" s="61"/>
      <c r="T25" s="63"/>
      <c r="U25" s="63"/>
      <c r="V25" s="63"/>
      <c r="W25" s="61"/>
      <c r="X25" s="63"/>
      <c r="Y25" s="63"/>
      <c r="Z25" s="63"/>
      <c r="AA25" s="61"/>
    </row>
    <row r="26" spans="1:27" ht="12.75" customHeight="1" x14ac:dyDescent="0.25">
      <c r="A26" s="44" t="s">
        <v>39</v>
      </c>
      <c r="B26" s="39"/>
      <c r="C26" s="42"/>
      <c r="D26" s="42"/>
      <c r="E26" s="42"/>
      <c r="F26" s="42"/>
      <c r="G26" s="39"/>
      <c r="H26" s="42"/>
      <c r="I26" s="42"/>
      <c r="J26" s="42"/>
      <c r="K26" s="46">
        <v>417</v>
      </c>
      <c r="L26" s="60"/>
      <c r="M26" s="60"/>
      <c r="N26" s="60"/>
      <c r="O26" s="61"/>
      <c r="P26" s="63"/>
      <c r="Q26" s="63"/>
      <c r="R26" s="63"/>
      <c r="S26" s="61"/>
      <c r="T26" s="63"/>
      <c r="U26" s="63"/>
      <c r="V26" s="63"/>
      <c r="W26" s="61"/>
      <c r="X26" s="63"/>
      <c r="Y26" s="63"/>
      <c r="Z26" s="63"/>
      <c r="AA26" s="61"/>
    </row>
    <row r="27" spans="1:27" ht="12.75" customHeight="1" x14ac:dyDescent="0.25">
      <c r="A27" s="39" t="s">
        <v>40</v>
      </c>
      <c r="B27" s="39"/>
      <c r="C27" s="42"/>
      <c r="D27" s="42"/>
      <c r="E27" s="42"/>
      <c r="F27" s="42"/>
      <c r="G27" s="39"/>
      <c r="H27" s="42"/>
      <c r="I27" s="42"/>
      <c r="J27" s="42"/>
      <c r="K27" s="42"/>
      <c r="L27" s="60"/>
      <c r="M27" s="60"/>
      <c r="N27" s="60"/>
      <c r="O27" s="61"/>
      <c r="P27" s="63"/>
      <c r="Q27" s="63"/>
      <c r="R27" s="63"/>
      <c r="S27" s="61"/>
      <c r="T27" s="63"/>
      <c r="U27" s="63"/>
      <c r="V27" s="63"/>
      <c r="W27" s="61"/>
      <c r="X27" s="63"/>
      <c r="Y27" s="63"/>
      <c r="Z27" s="63"/>
      <c r="AA27" s="61"/>
    </row>
    <row r="28" spans="1:27" ht="12.75" customHeight="1" x14ac:dyDescent="0.25">
      <c r="A28" s="44" t="s">
        <v>41</v>
      </c>
      <c r="B28" s="44">
        <v>0</v>
      </c>
      <c r="C28" s="47">
        <v>0</v>
      </c>
      <c r="D28" s="53">
        <v>1</v>
      </c>
      <c r="E28" s="45">
        <v>502.15</v>
      </c>
      <c r="F28" s="46">
        <v>416</v>
      </c>
      <c r="G28" s="44">
        <v>3</v>
      </c>
      <c r="H28" s="47">
        <v>3</v>
      </c>
      <c r="I28" s="53">
        <v>31</v>
      </c>
      <c r="J28" s="45">
        <v>564.29999999999995</v>
      </c>
      <c r="K28" s="46">
        <v>433</v>
      </c>
      <c r="L28" s="63"/>
      <c r="M28" s="60"/>
      <c r="N28" s="63"/>
      <c r="O28" s="61"/>
      <c r="P28" s="63"/>
      <c r="Q28" s="63"/>
      <c r="R28" s="63"/>
      <c r="S28" s="61"/>
      <c r="T28" s="63"/>
      <c r="U28" s="63"/>
      <c r="V28" s="63"/>
      <c r="W28" s="61"/>
      <c r="X28" s="63"/>
      <c r="Y28" s="63"/>
      <c r="Z28" s="63"/>
      <c r="AA28" s="61"/>
    </row>
    <row r="29" spans="1:27" ht="12.75" customHeight="1" x14ac:dyDescent="0.25">
      <c r="A29" s="54" t="s">
        <v>42</v>
      </c>
      <c r="B29" s="49">
        <v>1956</v>
      </c>
      <c r="C29" s="47">
        <v>2106</v>
      </c>
      <c r="D29" s="47">
        <v>964</v>
      </c>
      <c r="E29" s="45">
        <v>97617.204440902555</v>
      </c>
      <c r="F29" s="46">
        <v>96764</v>
      </c>
      <c r="G29" s="49">
        <v>1565</v>
      </c>
      <c r="H29" s="47">
        <v>1855</v>
      </c>
      <c r="I29" s="47">
        <v>1079</v>
      </c>
      <c r="J29" s="45">
        <v>99451.073399285931</v>
      </c>
      <c r="K29" s="46">
        <v>97661</v>
      </c>
      <c r="L29" s="63"/>
      <c r="M29" s="63"/>
      <c r="N29" s="63"/>
      <c r="O29" s="61"/>
      <c r="P29" s="63"/>
      <c r="Q29" s="63"/>
      <c r="R29" s="63"/>
      <c r="S29" s="61"/>
      <c r="T29" s="63"/>
      <c r="U29" s="63"/>
      <c r="V29" s="63"/>
      <c r="W29" s="61"/>
      <c r="X29" s="63"/>
      <c r="Y29" s="63"/>
      <c r="Z29" s="63"/>
      <c r="AA29" s="61"/>
    </row>
    <row r="30" spans="1:27" ht="12.75" customHeight="1" x14ac:dyDescent="0.25">
      <c r="A30" s="44" t="s">
        <v>43</v>
      </c>
      <c r="B30" s="53" t="s">
        <v>60</v>
      </c>
      <c r="C30" s="53" t="s">
        <v>60</v>
      </c>
      <c r="D30" s="47">
        <v>0</v>
      </c>
      <c r="E30" s="45">
        <v>239.3</v>
      </c>
      <c r="F30" s="46">
        <v>272</v>
      </c>
      <c r="G30" s="53" t="s">
        <v>60</v>
      </c>
      <c r="H30" s="53" t="s">
        <v>60</v>
      </c>
      <c r="I30" s="47">
        <v>9</v>
      </c>
      <c r="J30" s="45">
        <v>248.60000000000002</v>
      </c>
      <c r="K30" s="46">
        <v>321</v>
      </c>
      <c r="L30" s="68"/>
      <c r="M30" s="68"/>
      <c r="N30" s="63"/>
      <c r="O30" s="61"/>
      <c r="P30" s="68"/>
      <c r="Q30" s="68"/>
      <c r="R30" s="63"/>
      <c r="S30" s="61"/>
      <c r="T30" s="68"/>
      <c r="U30" s="68"/>
      <c r="V30" s="63"/>
      <c r="W30" s="61"/>
      <c r="X30" s="68"/>
      <c r="Y30" s="68"/>
      <c r="Z30" s="63"/>
      <c r="AA30" s="61"/>
    </row>
    <row r="31" spans="1:27" ht="12.75" customHeight="1" x14ac:dyDescent="0.25">
      <c r="A31" s="39" t="s">
        <v>44</v>
      </c>
      <c r="B31" s="39"/>
      <c r="C31" s="42"/>
      <c r="D31" s="42"/>
      <c r="E31" s="42"/>
      <c r="F31" s="42"/>
      <c r="G31" s="39"/>
      <c r="H31" s="42"/>
      <c r="I31" s="42"/>
      <c r="J31" s="42"/>
      <c r="K31" s="42"/>
      <c r="L31" s="60"/>
      <c r="M31" s="60"/>
      <c r="N31" s="60"/>
      <c r="O31" s="61"/>
      <c r="P31" s="60"/>
      <c r="Q31" s="60"/>
      <c r="R31" s="60"/>
      <c r="S31" s="61"/>
      <c r="T31" s="60"/>
      <c r="U31" s="60"/>
      <c r="V31" s="60"/>
      <c r="W31" s="61"/>
      <c r="X31" s="60"/>
      <c r="Y31" s="60"/>
      <c r="Z31" s="60"/>
      <c r="AA31" s="61"/>
    </row>
    <row r="32" spans="1:27" ht="12.75" customHeight="1" x14ac:dyDescent="0.25">
      <c r="A32" s="44" t="s">
        <v>45</v>
      </c>
      <c r="B32" s="44">
        <v>0</v>
      </c>
      <c r="C32" s="47">
        <v>0</v>
      </c>
      <c r="D32" s="53">
        <v>1</v>
      </c>
      <c r="E32" s="45">
        <v>517.75</v>
      </c>
      <c r="F32" s="46">
        <v>427</v>
      </c>
      <c r="G32" s="44">
        <v>3</v>
      </c>
      <c r="H32" s="47">
        <v>3</v>
      </c>
      <c r="I32" s="53">
        <v>40</v>
      </c>
      <c r="J32" s="45">
        <v>578.5</v>
      </c>
      <c r="K32" s="46">
        <v>443</v>
      </c>
      <c r="L32" s="63"/>
      <c r="M32" s="60"/>
      <c r="N32" s="63"/>
      <c r="O32" s="61"/>
      <c r="P32" s="63"/>
      <c r="Q32" s="63"/>
      <c r="R32" s="63"/>
      <c r="S32" s="61"/>
      <c r="T32" s="63"/>
      <c r="U32" s="63"/>
      <c r="V32" s="63"/>
      <c r="W32" s="61"/>
      <c r="X32" s="63"/>
      <c r="Y32" s="63"/>
      <c r="Z32" s="63"/>
      <c r="AA32" s="61"/>
    </row>
    <row r="33" spans="1:27" ht="12.75" customHeight="1" x14ac:dyDescent="0.25">
      <c r="A33" s="44" t="s">
        <v>46</v>
      </c>
      <c r="B33" s="47">
        <v>20141</v>
      </c>
      <c r="C33" s="47">
        <v>20163</v>
      </c>
      <c r="D33" s="47">
        <v>1152</v>
      </c>
      <c r="E33" s="45">
        <v>100873.20444090255</v>
      </c>
      <c r="F33" s="46">
        <v>99399</v>
      </c>
      <c r="G33" s="47">
        <v>13808</v>
      </c>
      <c r="H33" s="47">
        <v>13839</v>
      </c>
      <c r="I33" s="47">
        <v>1055</v>
      </c>
      <c r="J33" s="45">
        <v>102963.92339928592</v>
      </c>
      <c r="K33" s="46">
        <v>100072</v>
      </c>
      <c r="L33" s="63"/>
      <c r="M33" s="63"/>
      <c r="N33" s="63"/>
      <c r="O33" s="61"/>
      <c r="P33" s="63"/>
      <c r="Q33" s="63"/>
      <c r="R33" s="63"/>
      <c r="S33" s="61"/>
      <c r="T33" s="63"/>
      <c r="U33" s="63"/>
      <c r="V33" s="63"/>
      <c r="W33" s="61"/>
      <c r="X33" s="63"/>
      <c r="Y33" s="63"/>
      <c r="Z33" s="63"/>
      <c r="AA33" s="61"/>
    </row>
    <row r="34" spans="1:27" ht="12.75" customHeight="1" x14ac:dyDescent="0.25">
      <c r="A34" s="44" t="s">
        <v>47</v>
      </c>
      <c r="B34" s="44"/>
      <c r="C34" s="70"/>
      <c r="D34" s="47"/>
      <c r="E34" s="45">
        <v>703</v>
      </c>
      <c r="F34" s="46">
        <v>381</v>
      </c>
      <c r="G34" s="44"/>
      <c r="H34" s="70"/>
      <c r="I34" s="47"/>
      <c r="J34" s="45">
        <v>703</v>
      </c>
      <c r="K34" s="46">
        <v>227</v>
      </c>
      <c r="L34" s="60"/>
      <c r="M34" s="60"/>
      <c r="N34" s="63"/>
      <c r="O34" s="61"/>
      <c r="P34" s="63"/>
      <c r="Q34" s="63"/>
      <c r="R34" s="63"/>
      <c r="S34" s="61"/>
      <c r="T34" s="63"/>
      <c r="U34" s="63"/>
      <c r="V34" s="63"/>
      <c r="W34" s="61"/>
      <c r="X34" s="63"/>
      <c r="Y34" s="63"/>
      <c r="Z34" s="63"/>
      <c r="AA34" s="61"/>
    </row>
    <row r="35" spans="1:27" ht="10.5" x14ac:dyDescent="0.25">
      <c r="A35" s="3"/>
      <c r="B35" s="11"/>
      <c r="C35" s="3"/>
      <c r="D35" s="3"/>
      <c r="E35" s="11"/>
      <c r="F35" s="12"/>
      <c r="G35" s="11"/>
      <c r="H35" s="3"/>
      <c r="I35" s="3"/>
      <c r="J35" s="11"/>
      <c r="P35" s="24"/>
      <c r="Q35" s="24"/>
      <c r="R35" s="24"/>
      <c r="S35" s="12"/>
      <c r="T35" s="24"/>
      <c r="U35" s="24"/>
      <c r="V35" s="24"/>
      <c r="W35" s="12"/>
      <c r="X35" s="24"/>
      <c r="Y35" s="25"/>
      <c r="Z35" s="25"/>
      <c r="AA35" s="25"/>
    </row>
    <row r="36" spans="1:27" ht="20.5" x14ac:dyDescent="0.25">
      <c r="A36" s="31" t="s">
        <v>48</v>
      </c>
      <c r="B36" s="11"/>
      <c r="C36" s="3"/>
      <c r="D36" s="3"/>
      <c r="E36" s="11"/>
      <c r="F36" s="12"/>
      <c r="G36" s="11"/>
      <c r="H36" s="3"/>
      <c r="I36" s="3"/>
      <c r="J36" s="11"/>
      <c r="P36" s="24"/>
      <c r="Q36" s="29"/>
      <c r="R36" s="24"/>
      <c r="S36" s="12"/>
      <c r="T36" s="24"/>
      <c r="U36" s="24"/>
      <c r="V36" s="24"/>
      <c r="W36" s="12"/>
      <c r="X36" s="24"/>
      <c r="Y36" s="25"/>
      <c r="Z36" s="25"/>
      <c r="AA36" s="25"/>
    </row>
    <row r="37" spans="1:27" ht="10.5" x14ac:dyDescent="0.25">
      <c r="A37" s="3"/>
      <c r="B37" s="11"/>
      <c r="C37" s="3"/>
      <c r="D37" s="3"/>
      <c r="E37" s="11"/>
      <c r="F37" s="11"/>
      <c r="G37" s="11"/>
      <c r="H37" s="3"/>
      <c r="I37" s="3"/>
      <c r="J37" s="11"/>
      <c r="P37" s="24"/>
      <c r="Q37" s="24"/>
      <c r="R37" s="24"/>
      <c r="S37" s="12"/>
      <c r="T37" s="24"/>
      <c r="U37" s="24"/>
      <c r="V37" s="24"/>
      <c r="W37" s="12"/>
      <c r="X37" s="24"/>
      <c r="Y37" s="25"/>
      <c r="Z37" s="25"/>
      <c r="AA37" s="25"/>
    </row>
    <row r="38" spans="1:27" ht="10.5" x14ac:dyDescent="0.25">
      <c r="A38" s="3"/>
      <c r="B38" s="11"/>
      <c r="C38" s="3"/>
      <c r="D38" s="3"/>
      <c r="E38" s="11"/>
      <c r="F38" s="11"/>
      <c r="G38" s="11"/>
      <c r="H38" s="3"/>
      <c r="I38" s="3"/>
      <c r="J38" s="11"/>
      <c r="P38" s="24"/>
      <c r="Q38" s="24"/>
      <c r="R38" s="24"/>
      <c r="S38" s="12"/>
      <c r="T38" s="24"/>
      <c r="U38" s="24"/>
      <c r="V38" s="24"/>
      <c r="W38" s="12"/>
      <c r="X38" s="24"/>
      <c r="Y38" s="25"/>
      <c r="Z38" s="25"/>
      <c r="AA38" s="25"/>
    </row>
    <row r="39" spans="1:27" x14ac:dyDescent="0.2">
      <c r="P39" s="26"/>
    </row>
  </sheetData>
  <pageMargins left="0.11811023622047245" right="0.11811023622047245" top="0.15748031496062992" bottom="0" header="0.31496062992125984" footer="0.31496062992125984"/>
  <pageSetup paperSize="8" scale="66" orientation="landscape" r:id="rId1"/>
  <headerFooter>
    <oddHeader>&amp;C&amp;"Calibri"&amp;10&amp;K000000 Fluvius - Intern&amp;1#_x000D_</oddHeader>
  </headerFooter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D80E6-162D-4BB0-A67D-035D20E02726}">
  <sheetPr>
    <pageSetUpPr fitToPage="1"/>
  </sheetPr>
  <dimension ref="A1:AA39"/>
  <sheetViews>
    <sheetView zoomScaleNormal="100" workbookViewId="0">
      <selection activeCell="D40" sqref="D40"/>
    </sheetView>
  </sheetViews>
  <sheetFormatPr defaultColWidth="9.26953125" defaultRowHeight="10" x14ac:dyDescent="0.2"/>
  <cols>
    <col min="1" max="1" width="40.26953125" style="1" customWidth="1"/>
    <col min="2" max="2" width="12.453125" style="1" customWidth="1"/>
    <col min="3" max="3" width="12.26953125" style="1" customWidth="1"/>
    <col min="4" max="4" width="11.7265625" style="1" customWidth="1"/>
    <col min="5" max="5" width="10.453125" style="1" customWidth="1"/>
    <col min="6" max="6" width="10" style="1" customWidth="1"/>
    <col min="7" max="7" width="12.453125" style="1" customWidth="1"/>
    <col min="8" max="8" width="12.26953125" style="1" customWidth="1"/>
    <col min="9" max="9" width="11.7265625" style="1" customWidth="1"/>
    <col min="10" max="10" width="10" style="1" customWidth="1"/>
    <col min="11" max="11" width="13.26953125" style="1" customWidth="1"/>
    <col min="12" max="12" width="12.26953125" style="1" customWidth="1"/>
    <col min="13" max="13" width="12" style="1" customWidth="1"/>
    <col min="14" max="14" width="10.26953125" style="1" bestFit="1" customWidth="1"/>
    <col min="15" max="15" width="11.7265625" style="1" customWidth="1"/>
    <col min="16" max="17" width="12" style="1" customWidth="1"/>
    <col min="18" max="18" width="10.26953125" style="1" bestFit="1" customWidth="1"/>
    <col min="19" max="19" width="11.26953125" style="1" customWidth="1"/>
    <col min="20" max="20" width="11.7265625" style="1" customWidth="1"/>
    <col min="21" max="21" width="12.26953125" style="1" customWidth="1"/>
    <col min="22" max="22" width="10.26953125" style="1" bestFit="1" customWidth="1"/>
    <col min="23" max="23" width="11.7265625" style="1" customWidth="1"/>
    <col min="24" max="25" width="12" style="1" customWidth="1"/>
    <col min="26" max="26" width="10.26953125" style="1" bestFit="1" customWidth="1"/>
    <col min="27" max="27" width="11.26953125" style="1" customWidth="1"/>
    <col min="28" max="16384" width="9.26953125" style="1"/>
  </cols>
  <sheetData>
    <row r="1" spans="1:27" ht="12.5" x14ac:dyDescent="0.25">
      <c r="A1" s="9" t="s">
        <v>59</v>
      </c>
      <c r="B1" s="10"/>
      <c r="C1" s="12"/>
      <c r="D1" s="11"/>
      <c r="E1" s="2"/>
      <c r="F1" s="10"/>
      <c r="G1" s="10"/>
      <c r="H1" s="12"/>
      <c r="I1" s="11"/>
      <c r="J1" s="2"/>
      <c r="K1" s="10" t="s">
        <v>1</v>
      </c>
      <c r="L1" s="11">
        <v>2025</v>
      </c>
      <c r="M1" s="25"/>
      <c r="N1" s="25"/>
      <c r="O1" s="11"/>
      <c r="P1" s="25"/>
      <c r="Q1" s="25"/>
      <c r="R1" s="25"/>
      <c r="S1" s="11"/>
      <c r="T1" s="25"/>
      <c r="U1" s="25"/>
      <c r="V1" s="25"/>
      <c r="W1" s="11"/>
      <c r="X1" s="25"/>
      <c r="Y1" s="25"/>
      <c r="Z1" s="25"/>
      <c r="AA1" s="11"/>
    </row>
    <row r="2" spans="1:27" s="28" customFormat="1" ht="31.5" customHeight="1" x14ac:dyDescent="0.25">
      <c r="A2" s="27"/>
      <c r="B2" s="32">
        <f>L2-2</f>
        <v>2023</v>
      </c>
      <c r="C2" s="32">
        <f>L2-2</f>
        <v>2023</v>
      </c>
      <c r="D2" s="32">
        <f>L2-2</f>
        <v>2023</v>
      </c>
      <c r="E2" s="32" t="str">
        <f>"geplande toestand na "&amp;D2&amp;" (vorig IP)"</f>
        <v>geplande toestand na 2023 (vorig IP)</v>
      </c>
      <c r="F2" s="32" t="str">
        <f>"reële toestand na "&amp;D2</f>
        <v>reële toestand na 2023</v>
      </c>
      <c r="G2" s="32">
        <f>L2-1</f>
        <v>2024</v>
      </c>
      <c r="H2" s="32">
        <f>L2-1</f>
        <v>2024</v>
      </c>
      <c r="I2" s="32">
        <f>L2-1</f>
        <v>2024</v>
      </c>
      <c r="J2" s="32" t="str">
        <f>"geplande toestand na "&amp;I2&amp;" (vorig IP)"</f>
        <v>geplande toestand na 2024 (vorig IP)</v>
      </c>
      <c r="K2" s="33" t="str">
        <f>"reële toestand bij aanvang "&amp;N2</f>
        <v>reële toestand bij aanvang 2025</v>
      </c>
      <c r="L2" s="32">
        <f>L1</f>
        <v>2025</v>
      </c>
      <c r="M2" s="32">
        <f>L1</f>
        <v>2025</v>
      </c>
      <c r="N2" s="32">
        <f>L1</f>
        <v>2025</v>
      </c>
      <c r="O2" s="34" t="str">
        <f>"geplande toestand na "&amp;N2</f>
        <v>geplande toestand na 2025</v>
      </c>
      <c r="P2" s="32">
        <f>L1+1</f>
        <v>2026</v>
      </c>
      <c r="Q2" s="32">
        <f>L1+1</f>
        <v>2026</v>
      </c>
      <c r="R2" s="35">
        <f>L1+1</f>
        <v>2026</v>
      </c>
      <c r="S2" s="34" t="str">
        <f>"geplande toestand na "&amp;R2</f>
        <v>geplande toestand na 2026</v>
      </c>
      <c r="T2" s="32">
        <f>L1+2</f>
        <v>2027</v>
      </c>
      <c r="U2" s="32">
        <f>L1+2</f>
        <v>2027</v>
      </c>
      <c r="V2" s="32">
        <f>L1+2</f>
        <v>2027</v>
      </c>
      <c r="W2" s="34" t="str">
        <f>"geplande toestand na "&amp;V2</f>
        <v>geplande toestand na 2027</v>
      </c>
      <c r="X2" s="32">
        <f>L1+3</f>
        <v>2028</v>
      </c>
      <c r="Y2" s="32">
        <f>L1+3</f>
        <v>2028</v>
      </c>
      <c r="Z2" s="32">
        <f>L1+3</f>
        <v>2028</v>
      </c>
      <c r="AA2" s="34" t="str">
        <f>"geplande toestand na "&amp;Z2</f>
        <v>geplande toestand na 2028</v>
      </c>
    </row>
    <row r="3" spans="1:27" ht="10.5" x14ac:dyDescent="0.25">
      <c r="A3" s="3"/>
      <c r="B3" s="36" t="s">
        <v>2</v>
      </c>
      <c r="C3" s="36" t="s">
        <v>2</v>
      </c>
      <c r="D3" s="36" t="s">
        <v>2</v>
      </c>
      <c r="E3" s="13"/>
      <c r="F3" s="14"/>
      <c r="G3" s="36" t="s">
        <v>3</v>
      </c>
      <c r="H3" s="36" t="s">
        <v>3</v>
      </c>
      <c r="I3" s="36" t="s">
        <v>3</v>
      </c>
      <c r="J3" s="13"/>
      <c r="K3" s="14"/>
      <c r="L3" s="36" t="s">
        <v>4</v>
      </c>
      <c r="M3" s="36" t="s">
        <v>4</v>
      </c>
      <c r="N3" s="36" t="s">
        <v>4</v>
      </c>
      <c r="O3" s="14"/>
      <c r="P3" s="37" t="s">
        <v>5</v>
      </c>
      <c r="Q3" s="37" t="s">
        <v>5</v>
      </c>
      <c r="R3" s="37" t="s">
        <v>5</v>
      </c>
      <c r="S3" s="38"/>
      <c r="T3" s="37" t="s">
        <v>6</v>
      </c>
      <c r="U3" s="37" t="s">
        <v>6</v>
      </c>
      <c r="V3" s="37" t="s">
        <v>6</v>
      </c>
      <c r="W3" s="38"/>
      <c r="X3" s="37" t="s">
        <v>7</v>
      </c>
      <c r="Y3" s="37" t="s">
        <v>7</v>
      </c>
      <c r="Z3" s="37" t="s">
        <v>7</v>
      </c>
      <c r="AA3" s="38"/>
    </row>
    <row r="4" spans="1:27" ht="32" thickBot="1" x14ac:dyDescent="0.3">
      <c r="A4" s="4" t="s">
        <v>0</v>
      </c>
      <c r="B4" s="15" t="s">
        <v>8</v>
      </c>
      <c r="C4" s="16" t="s">
        <v>9</v>
      </c>
      <c r="D4" s="17" t="s">
        <v>10</v>
      </c>
      <c r="E4" s="18" t="s">
        <v>11</v>
      </c>
      <c r="F4" s="5" t="s">
        <v>12</v>
      </c>
      <c r="G4" s="15" t="s">
        <v>8</v>
      </c>
      <c r="H4" s="16" t="s">
        <v>9</v>
      </c>
      <c r="I4" s="17" t="s">
        <v>10</v>
      </c>
      <c r="J4" s="18" t="s">
        <v>13</v>
      </c>
      <c r="K4" s="5" t="s">
        <v>14</v>
      </c>
      <c r="L4" s="71" t="s">
        <v>15</v>
      </c>
      <c r="M4" s="72" t="s">
        <v>16</v>
      </c>
      <c r="N4" s="73" t="s">
        <v>17</v>
      </c>
      <c r="O4" s="74" t="s">
        <v>18</v>
      </c>
      <c r="P4" s="71" t="s">
        <v>15</v>
      </c>
      <c r="Q4" s="72" t="s">
        <v>16</v>
      </c>
      <c r="R4" s="73" t="s">
        <v>17</v>
      </c>
      <c r="S4" s="74" t="s">
        <v>19</v>
      </c>
      <c r="T4" s="71" t="s">
        <v>15</v>
      </c>
      <c r="U4" s="72" t="s">
        <v>16</v>
      </c>
      <c r="V4" s="73" t="s">
        <v>17</v>
      </c>
      <c r="W4" s="74" t="s">
        <v>20</v>
      </c>
      <c r="X4" s="71" t="s">
        <v>8</v>
      </c>
      <c r="Y4" s="72" t="s">
        <v>9</v>
      </c>
      <c r="Z4" s="73" t="s">
        <v>17</v>
      </c>
      <c r="AA4" s="74" t="s">
        <v>21</v>
      </c>
    </row>
    <row r="5" spans="1:27" ht="12.75" customHeight="1" x14ac:dyDescent="0.25">
      <c r="A5" s="6"/>
      <c r="B5" s="19"/>
      <c r="C5" s="20"/>
      <c r="D5" s="20"/>
      <c r="E5" s="21"/>
      <c r="F5" s="7"/>
      <c r="G5" s="19"/>
      <c r="H5" s="20"/>
      <c r="I5" s="20"/>
      <c r="J5" s="21"/>
      <c r="K5" s="7"/>
      <c r="L5" s="75"/>
      <c r="M5" s="75"/>
      <c r="N5" s="75"/>
      <c r="O5" s="76"/>
      <c r="P5" s="77"/>
      <c r="Q5" s="77"/>
      <c r="R5" s="77"/>
      <c r="S5" s="78"/>
      <c r="T5" s="77"/>
      <c r="U5" s="77"/>
      <c r="V5" s="77"/>
      <c r="W5" s="78"/>
      <c r="X5" s="77"/>
      <c r="Y5" s="77"/>
      <c r="Z5" s="77"/>
      <c r="AA5" s="78"/>
    </row>
    <row r="6" spans="1:27" ht="12.75" customHeight="1" x14ac:dyDescent="0.25">
      <c r="A6" s="39" t="s">
        <v>22</v>
      </c>
      <c r="B6" s="40"/>
      <c r="C6" s="41"/>
      <c r="D6" s="41"/>
      <c r="E6" s="42"/>
      <c r="F6" s="23"/>
      <c r="G6" s="40"/>
      <c r="H6" s="41"/>
      <c r="I6" s="41"/>
      <c r="J6" s="42"/>
      <c r="K6" s="23"/>
      <c r="L6" s="60"/>
      <c r="M6" s="60"/>
      <c r="N6" s="60"/>
      <c r="O6" s="61"/>
      <c r="P6" s="60"/>
      <c r="Q6" s="60"/>
      <c r="R6" s="60"/>
      <c r="S6" s="62"/>
      <c r="T6" s="60"/>
      <c r="U6" s="60"/>
      <c r="V6" s="60"/>
      <c r="W6" s="62"/>
      <c r="X6" s="60"/>
      <c r="Y6" s="60"/>
      <c r="Z6" s="60"/>
      <c r="AA6" s="62"/>
    </row>
    <row r="7" spans="1:27" ht="12.75" customHeight="1" x14ac:dyDescent="0.25">
      <c r="A7" s="44" t="s">
        <v>23</v>
      </c>
      <c r="B7" s="44">
        <v>0</v>
      </c>
      <c r="C7" s="49">
        <v>0</v>
      </c>
      <c r="D7" s="49">
        <v>0</v>
      </c>
      <c r="E7" s="45">
        <v>0</v>
      </c>
      <c r="F7" s="22">
        <v>0</v>
      </c>
      <c r="G7" s="44">
        <v>0</v>
      </c>
      <c r="H7" s="49">
        <v>0</v>
      </c>
      <c r="I7" s="49">
        <v>0</v>
      </c>
      <c r="J7" s="45">
        <v>0</v>
      </c>
      <c r="K7" s="22">
        <v>0</v>
      </c>
      <c r="L7" s="60"/>
      <c r="M7" s="79"/>
      <c r="N7" s="60"/>
      <c r="O7" s="61"/>
      <c r="P7" s="60"/>
      <c r="Q7" s="60"/>
      <c r="R7" s="60"/>
      <c r="S7" s="61"/>
      <c r="T7" s="63"/>
      <c r="U7" s="80"/>
      <c r="V7" s="63"/>
      <c r="W7" s="61"/>
      <c r="X7" s="63"/>
      <c r="Y7" s="80"/>
      <c r="Z7" s="63"/>
      <c r="AA7" s="61"/>
    </row>
    <row r="8" spans="1:27" ht="12.75" customHeight="1" x14ac:dyDescent="0.25">
      <c r="A8" s="44" t="s">
        <v>24</v>
      </c>
      <c r="B8" s="44">
        <v>0</v>
      </c>
      <c r="C8" s="49">
        <v>0</v>
      </c>
      <c r="D8" s="49">
        <v>0</v>
      </c>
      <c r="E8" s="45">
        <v>0</v>
      </c>
      <c r="F8" s="22">
        <v>0</v>
      </c>
      <c r="G8" s="44">
        <v>0</v>
      </c>
      <c r="H8" s="49">
        <v>0</v>
      </c>
      <c r="I8" s="49">
        <v>0</v>
      </c>
      <c r="J8" s="45">
        <v>0</v>
      </c>
      <c r="K8" s="22">
        <v>0</v>
      </c>
      <c r="L8" s="63"/>
      <c r="M8" s="63"/>
      <c r="N8" s="63"/>
      <c r="O8" s="61"/>
      <c r="P8" s="60"/>
      <c r="Q8" s="60"/>
      <c r="R8" s="60"/>
      <c r="S8" s="62"/>
      <c r="T8" s="60"/>
      <c r="U8" s="60"/>
      <c r="V8" s="60"/>
      <c r="W8" s="62"/>
      <c r="X8" s="60"/>
      <c r="Y8" s="60"/>
      <c r="Z8" s="60"/>
      <c r="AA8" s="62"/>
    </row>
    <row r="9" spans="1:27" ht="12.75" customHeight="1" x14ac:dyDescent="0.25">
      <c r="A9" s="44" t="s">
        <v>25</v>
      </c>
      <c r="B9" s="48">
        <v>13506.981</v>
      </c>
      <c r="C9" s="49">
        <v>13506.981</v>
      </c>
      <c r="D9" s="49">
        <v>14434.069000000005</v>
      </c>
      <c r="E9" s="45">
        <v>660873.7533333333</v>
      </c>
      <c r="F9" s="22">
        <v>653014.37999999803</v>
      </c>
      <c r="G9" s="48">
        <v>9172.33</v>
      </c>
      <c r="H9" s="49">
        <v>9172.33</v>
      </c>
      <c r="I9" s="49">
        <v>4671.2600000000011</v>
      </c>
      <c r="J9" s="45">
        <v>670006.97666666668</v>
      </c>
      <c r="K9" s="22">
        <v>657634.16</v>
      </c>
      <c r="L9" s="63"/>
      <c r="M9" s="63"/>
      <c r="N9" s="63"/>
      <c r="O9" s="61"/>
      <c r="P9" s="63"/>
      <c r="Q9" s="63"/>
      <c r="R9" s="63"/>
      <c r="S9" s="61"/>
      <c r="T9" s="63"/>
      <c r="U9" s="63"/>
      <c r="V9" s="63"/>
      <c r="W9" s="61"/>
      <c r="X9" s="63"/>
      <c r="Y9" s="63"/>
      <c r="Z9" s="63"/>
      <c r="AA9" s="61"/>
    </row>
    <row r="10" spans="1:27" s="30" customFormat="1" ht="12.75" customHeight="1" x14ac:dyDescent="0.25">
      <c r="A10" s="50" t="s">
        <v>26</v>
      </c>
      <c r="B10" s="51">
        <v>13506.981</v>
      </c>
      <c r="C10" s="52">
        <v>13506.981</v>
      </c>
      <c r="D10" s="52">
        <v>14434.069000000005</v>
      </c>
      <c r="E10" s="45">
        <v>660873.7533333333</v>
      </c>
      <c r="F10" s="22">
        <v>653014.37999999803</v>
      </c>
      <c r="G10" s="51">
        <v>9172.33</v>
      </c>
      <c r="H10" s="52">
        <v>9172.33</v>
      </c>
      <c r="I10" s="52">
        <v>4671.2600000000011</v>
      </c>
      <c r="J10" s="45">
        <v>670006.97666666668</v>
      </c>
      <c r="K10" s="22">
        <v>657634.16</v>
      </c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</row>
    <row r="11" spans="1:27" ht="12.75" customHeight="1" x14ac:dyDescent="0.25">
      <c r="A11" s="39" t="s">
        <v>27</v>
      </c>
      <c r="B11" s="39"/>
      <c r="C11" s="42"/>
      <c r="D11" s="42"/>
      <c r="E11" s="42"/>
      <c r="F11" s="42"/>
      <c r="G11" s="39"/>
      <c r="H11" s="42"/>
      <c r="I11" s="42"/>
      <c r="J11" s="42"/>
      <c r="K11" s="42"/>
      <c r="L11" s="63"/>
      <c r="M11" s="63"/>
      <c r="N11" s="63"/>
      <c r="O11" s="61"/>
      <c r="P11" s="63"/>
      <c r="Q11" s="63"/>
      <c r="R11" s="63"/>
      <c r="S11" s="61"/>
      <c r="T11" s="63"/>
      <c r="U11" s="63"/>
      <c r="V11" s="63"/>
      <c r="W11" s="61"/>
      <c r="X11" s="63"/>
      <c r="Y11" s="63"/>
      <c r="Z11" s="63"/>
      <c r="AA11" s="61"/>
    </row>
    <row r="12" spans="1:27" ht="12.65" customHeight="1" x14ac:dyDescent="0.25">
      <c r="A12" s="44" t="s">
        <v>23</v>
      </c>
      <c r="B12" s="44">
        <v>0</v>
      </c>
      <c r="C12" s="49">
        <v>0</v>
      </c>
      <c r="D12" s="49">
        <v>0</v>
      </c>
      <c r="E12" s="45">
        <v>0</v>
      </c>
      <c r="F12" s="46">
        <v>0</v>
      </c>
      <c r="G12" s="44">
        <v>0</v>
      </c>
      <c r="H12" s="49">
        <v>0</v>
      </c>
      <c r="I12" s="49">
        <v>0</v>
      </c>
      <c r="J12" s="45">
        <v>0</v>
      </c>
      <c r="K12" s="46">
        <v>0</v>
      </c>
      <c r="L12" s="63"/>
      <c r="M12" s="63"/>
      <c r="N12" s="63"/>
      <c r="O12" s="61"/>
      <c r="P12" s="63"/>
      <c r="Q12" s="63"/>
      <c r="R12" s="63"/>
      <c r="S12" s="61"/>
      <c r="T12" s="63"/>
      <c r="U12" s="63"/>
      <c r="V12" s="63"/>
      <c r="W12" s="61"/>
      <c r="X12" s="63"/>
      <c r="Y12" s="63"/>
      <c r="Z12" s="63"/>
      <c r="AA12" s="61"/>
    </row>
    <row r="13" spans="1:27" ht="12.75" customHeight="1" x14ac:dyDescent="0.25">
      <c r="A13" s="44" t="s">
        <v>24</v>
      </c>
      <c r="B13" s="49">
        <v>0</v>
      </c>
      <c r="C13" s="49">
        <v>0</v>
      </c>
      <c r="D13" s="49">
        <v>39.33</v>
      </c>
      <c r="E13" s="45">
        <v>136752</v>
      </c>
      <c r="F13" s="46">
        <v>138129.63000000003</v>
      </c>
      <c r="G13" s="49">
        <v>0</v>
      </c>
      <c r="H13" s="49">
        <v>226.167</v>
      </c>
      <c r="I13" s="49">
        <v>41.73</v>
      </c>
      <c r="J13" s="45">
        <v>138513</v>
      </c>
      <c r="K13" s="46">
        <v>136559.83000000002</v>
      </c>
      <c r="L13" s="63"/>
      <c r="M13" s="63"/>
      <c r="N13" s="63"/>
      <c r="O13" s="61"/>
      <c r="P13" s="63"/>
      <c r="Q13" s="63"/>
      <c r="R13" s="63"/>
      <c r="S13" s="61"/>
      <c r="T13" s="63"/>
      <c r="U13" s="63"/>
      <c r="V13" s="63"/>
      <c r="W13" s="61"/>
      <c r="X13" s="63"/>
      <c r="Y13" s="63"/>
      <c r="Z13" s="63"/>
      <c r="AA13" s="61"/>
    </row>
    <row r="14" spans="1:27" ht="12.75" customHeight="1" x14ac:dyDescent="0.25">
      <c r="A14" s="44" t="s">
        <v>25</v>
      </c>
      <c r="B14" s="49">
        <v>8263.0299999999988</v>
      </c>
      <c r="C14" s="49">
        <v>8263.0299999999988</v>
      </c>
      <c r="D14" s="49">
        <v>35780.582000000002</v>
      </c>
      <c r="E14" s="45">
        <v>1130461</v>
      </c>
      <c r="F14" s="46">
        <v>1149067.7499999998</v>
      </c>
      <c r="G14" s="49">
        <v>11511.786</v>
      </c>
      <c r="H14" s="49">
        <v>11285.619000000001</v>
      </c>
      <c r="I14" s="49">
        <v>39388.680000000015</v>
      </c>
      <c r="J14" s="45">
        <v>1164114</v>
      </c>
      <c r="K14" s="46">
        <v>1185508.5599999998</v>
      </c>
      <c r="L14" s="63"/>
      <c r="M14" s="63"/>
      <c r="N14" s="63"/>
      <c r="O14" s="61"/>
      <c r="P14" s="63"/>
      <c r="Q14" s="63"/>
      <c r="R14" s="63"/>
      <c r="S14" s="61"/>
      <c r="T14" s="63"/>
      <c r="U14" s="63"/>
      <c r="V14" s="63"/>
      <c r="W14" s="61"/>
      <c r="X14" s="63"/>
      <c r="Y14" s="63"/>
      <c r="Z14" s="63"/>
      <c r="AA14" s="61"/>
    </row>
    <row r="15" spans="1:27" ht="12.75" customHeight="1" x14ac:dyDescent="0.25">
      <c r="A15" s="44" t="s">
        <v>28</v>
      </c>
      <c r="B15" s="69"/>
      <c r="C15" s="69"/>
      <c r="D15" s="69"/>
      <c r="E15" s="69"/>
      <c r="F15" s="69"/>
      <c r="G15" s="69"/>
      <c r="H15" s="69"/>
      <c r="I15" s="69"/>
      <c r="J15" s="69"/>
      <c r="K15" s="46">
        <v>7022.2648511095167</v>
      </c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</row>
    <row r="16" spans="1:27" ht="12.75" customHeight="1" x14ac:dyDescent="0.25">
      <c r="A16" s="44" t="s">
        <v>29</v>
      </c>
      <c r="B16" s="69"/>
      <c r="C16" s="69"/>
      <c r="D16" s="69"/>
      <c r="E16" s="69"/>
      <c r="F16" s="69"/>
      <c r="G16" s="69"/>
      <c r="H16" s="69"/>
      <c r="I16" s="69"/>
      <c r="J16" s="69"/>
      <c r="K16" s="46">
        <v>583118.09514889051</v>
      </c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</row>
    <row r="17" spans="1:27" ht="12.75" customHeight="1" x14ac:dyDescent="0.25">
      <c r="A17" s="44" t="s">
        <v>30</v>
      </c>
      <c r="B17" s="69"/>
      <c r="C17" s="69"/>
      <c r="D17" s="69"/>
      <c r="E17" s="69"/>
      <c r="F17" s="69"/>
      <c r="G17" s="69"/>
      <c r="H17" s="69"/>
      <c r="I17" s="69"/>
      <c r="J17" s="69"/>
      <c r="K17" s="46">
        <v>731928.03</v>
      </c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</row>
    <row r="18" spans="1:27" s="30" customFormat="1" ht="12.75" customHeight="1" x14ac:dyDescent="0.25">
      <c r="A18" s="50" t="s">
        <v>31</v>
      </c>
      <c r="B18" s="52">
        <v>8263.0299999999988</v>
      </c>
      <c r="C18" s="52">
        <v>8263.0299999999988</v>
      </c>
      <c r="D18" s="52">
        <v>35819.912000000004</v>
      </c>
      <c r="E18" s="45">
        <v>1267213</v>
      </c>
      <c r="F18" s="46">
        <v>1287197.3799999999</v>
      </c>
      <c r="G18" s="52">
        <v>11511.786</v>
      </c>
      <c r="H18" s="52">
        <v>11511.786</v>
      </c>
      <c r="I18" s="52">
        <v>39430.410000000018</v>
      </c>
      <c r="J18" s="45">
        <v>1302627</v>
      </c>
      <c r="K18" s="46">
        <v>1322068.3899999999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</row>
    <row r="19" spans="1:27" ht="12.75" customHeight="1" x14ac:dyDescent="0.25">
      <c r="A19" s="39" t="s">
        <v>32</v>
      </c>
      <c r="B19" s="39"/>
      <c r="C19" s="42"/>
      <c r="D19" s="42"/>
      <c r="E19" s="42"/>
      <c r="F19" s="42"/>
      <c r="G19" s="39"/>
      <c r="H19" s="42"/>
      <c r="I19" s="42"/>
      <c r="J19" s="42"/>
      <c r="K19" s="42"/>
      <c r="L19" s="60"/>
      <c r="M19" s="60"/>
      <c r="N19" s="60"/>
      <c r="O19" s="61"/>
      <c r="P19" s="60"/>
      <c r="Q19" s="60"/>
      <c r="R19" s="60"/>
      <c r="S19" s="62"/>
      <c r="T19" s="60"/>
      <c r="U19" s="60"/>
      <c r="V19" s="60"/>
      <c r="W19" s="62"/>
      <c r="X19" s="60"/>
      <c r="Y19" s="60"/>
      <c r="Z19" s="60"/>
      <c r="AA19" s="62"/>
    </row>
    <row r="20" spans="1:27" ht="12.75" customHeight="1" x14ac:dyDescent="0.25">
      <c r="A20" s="44" t="s">
        <v>33</v>
      </c>
      <c r="B20" s="44">
        <v>0</v>
      </c>
      <c r="C20" s="47">
        <v>0</v>
      </c>
      <c r="D20" s="47">
        <v>0</v>
      </c>
      <c r="E20" s="45">
        <v>6</v>
      </c>
      <c r="F20" s="46">
        <v>6</v>
      </c>
      <c r="G20" s="44">
        <v>0</v>
      </c>
      <c r="H20" s="47">
        <v>0</v>
      </c>
      <c r="I20" s="47">
        <v>0</v>
      </c>
      <c r="J20" s="45">
        <v>6</v>
      </c>
      <c r="K20" s="46">
        <v>6</v>
      </c>
      <c r="L20" s="67"/>
      <c r="M20" s="67"/>
      <c r="N20" s="67"/>
      <c r="O20" s="61"/>
      <c r="P20" s="67"/>
      <c r="Q20" s="67"/>
      <c r="R20" s="67"/>
      <c r="S20" s="61"/>
      <c r="T20" s="67"/>
      <c r="U20" s="67"/>
      <c r="V20" s="67"/>
      <c r="W20" s="61"/>
      <c r="X20" s="67"/>
      <c r="Y20" s="67"/>
      <c r="Z20" s="67"/>
      <c r="AA20" s="61"/>
    </row>
    <row r="21" spans="1:27" ht="12.75" customHeight="1" x14ac:dyDescent="0.25">
      <c r="A21" s="44" t="s">
        <v>34</v>
      </c>
      <c r="B21" s="44">
        <v>0</v>
      </c>
      <c r="C21" s="47">
        <v>0</v>
      </c>
      <c r="D21" s="47">
        <v>1</v>
      </c>
      <c r="E21" s="45">
        <v>11</v>
      </c>
      <c r="F21" s="46">
        <v>11</v>
      </c>
      <c r="G21" s="44">
        <v>0</v>
      </c>
      <c r="H21" s="47">
        <v>0</v>
      </c>
      <c r="I21" s="47">
        <v>0</v>
      </c>
      <c r="J21" s="45">
        <v>11</v>
      </c>
      <c r="K21" s="46">
        <v>11</v>
      </c>
      <c r="L21" s="67"/>
      <c r="M21" s="67"/>
      <c r="N21" s="67"/>
      <c r="O21" s="61"/>
      <c r="P21" s="67"/>
      <c r="Q21" s="67"/>
      <c r="R21" s="67"/>
      <c r="S21" s="61"/>
      <c r="T21" s="67"/>
      <c r="U21" s="67"/>
      <c r="V21" s="67"/>
      <c r="W21" s="61"/>
      <c r="X21" s="67"/>
      <c r="Y21" s="67"/>
      <c r="Z21" s="67"/>
      <c r="AA21" s="61"/>
    </row>
    <row r="22" spans="1:27" ht="12.75" customHeight="1" x14ac:dyDescent="0.25">
      <c r="A22" s="39" t="s">
        <v>35</v>
      </c>
      <c r="B22" s="39"/>
      <c r="C22" s="42"/>
      <c r="D22" s="42"/>
      <c r="E22" s="42"/>
      <c r="F22" s="42"/>
      <c r="G22" s="39"/>
      <c r="H22" s="42"/>
      <c r="I22" s="42"/>
      <c r="J22" s="42"/>
      <c r="K22" s="42"/>
      <c r="L22" s="60"/>
      <c r="M22" s="60"/>
      <c r="N22" s="60"/>
      <c r="O22" s="61"/>
      <c r="P22" s="60"/>
      <c r="Q22" s="60"/>
      <c r="R22" s="60"/>
      <c r="S22" s="62"/>
      <c r="T22" s="60"/>
      <c r="U22" s="60"/>
      <c r="V22" s="60"/>
      <c r="W22" s="62"/>
      <c r="X22" s="60"/>
      <c r="Y22" s="60"/>
      <c r="Z22" s="60"/>
      <c r="AA22" s="62"/>
    </row>
    <row r="23" spans="1:27" ht="12.75" customHeight="1" x14ac:dyDescent="0.25">
      <c r="A23" s="44" t="s">
        <v>36</v>
      </c>
      <c r="B23" s="53" t="s">
        <v>60</v>
      </c>
      <c r="C23" s="53" t="s">
        <v>60</v>
      </c>
      <c r="D23" s="53">
        <v>39</v>
      </c>
      <c r="E23" s="45">
        <v>464</v>
      </c>
      <c r="F23" s="46">
        <v>455</v>
      </c>
      <c r="G23" s="53" t="s">
        <v>60</v>
      </c>
      <c r="H23" s="53" t="s">
        <v>60</v>
      </c>
      <c r="I23" s="53">
        <v>28</v>
      </c>
      <c r="J23" s="45">
        <v>482</v>
      </c>
      <c r="K23" s="46">
        <v>455</v>
      </c>
      <c r="L23" s="68"/>
      <c r="M23" s="68"/>
      <c r="N23" s="68"/>
      <c r="O23" s="61"/>
      <c r="P23" s="68"/>
      <c r="Q23" s="68"/>
      <c r="R23" s="63"/>
      <c r="S23" s="61"/>
      <c r="T23" s="68"/>
      <c r="U23" s="68"/>
      <c r="V23" s="63"/>
      <c r="W23" s="61"/>
      <c r="X23" s="68"/>
      <c r="Y23" s="68"/>
      <c r="Z23" s="63"/>
      <c r="AA23" s="61"/>
    </row>
    <row r="24" spans="1:27" ht="12.75" customHeight="1" x14ac:dyDescent="0.25">
      <c r="A24" s="44" t="s">
        <v>37</v>
      </c>
      <c r="B24" s="44">
        <v>6</v>
      </c>
      <c r="C24" s="47">
        <v>6</v>
      </c>
      <c r="D24" s="47">
        <v>15</v>
      </c>
      <c r="E24" s="45">
        <v>570</v>
      </c>
      <c r="F24" s="46">
        <v>570</v>
      </c>
      <c r="G24" s="44">
        <v>6</v>
      </c>
      <c r="H24" s="47">
        <v>6</v>
      </c>
      <c r="I24" s="47">
        <v>6</v>
      </c>
      <c r="J24" s="45">
        <v>581</v>
      </c>
      <c r="K24" s="46">
        <v>575</v>
      </c>
      <c r="L24" s="63"/>
      <c r="M24" s="63"/>
      <c r="N24" s="63"/>
      <c r="O24" s="61"/>
      <c r="P24" s="63"/>
      <c r="Q24" s="63"/>
      <c r="R24" s="63"/>
      <c r="S24" s="61"/>
      <c r="T24" s="63"/>
      <c r="U24" s="63"/>
      <c r="V24" s="63"/>
      <c r="W24" s="61"/>
      <c r="X24" s="63"/>
      <c r="Y24" s="63"/>
      <c r="Z24" s="63"/>
      <c r="AA24" s="61"/>
    </row>
    <row r="25" spans="1:27" ht="12.75" customHeight="1" x14ac:dyDescent="0.25">
      <c r="A25" s="44" t="s">
        <v>38</v>
      </c>
      <c r="B25" s="44">
        <v>0</v>
      </c>
      <c r="C25" s="47">
        <v>0</v>
      </c>
      <c r="D25" s="47">
        <v>9</v>
      </c>
      <c r="E25" s="45"/>
      <c r="F25" s="46">
        <v>599</v>
      </c>
      <c r="G25" s="44">
        <v>3</v>
      </c>
      <c r="H25" s="47">
        <v>3</v>
      </c>
      <c r="I25" s="47">
        <v>7</v>
      </c>
      <c r="J25" s="45"/>
      <c r="K25" s="46">
        <v>599</v>
      </c>
      <c r="L25" s="63"/>
      <c r="M25" s="63"/>
      <c r="N25" s="63"/>
      <c r="O25" s="61"/>
      <c r="P25" s="63"/>
      <c r="Q25" s="63"/>
      <c r="R25" s="63"/>
      <c r="S25" s="61"/>
      <c r="T25" s="63"/>
      <c r="U25" s="63"/>
      <c r="V25" s="63"/>
      <c r="W25" s="61"/>
      <c r="X25" s="63"/>
      <c r="Y25" s="63"/>
      <c r="Z25" s="63"/>
      <c r="AA25" s="61"/>
    </row>
    <row r="26" spans="1:27" ht="12.75" customHeight="1" x14ac:dyDescent="0.25">
      <c r="A26" s="44" t="s">
        <v>39</v>
      </c>
      <c r="B26" s="39"/>
      <c r="C26" s="42"/>
      <c r="D26" s="42"/>
      <c r="E26" s="42"/>
      <c r="F26" s="42"/>
      <c r="G26" s="39"/>
      <c r="H26" s="42"/>
      <c r="I26" s="42"/>
      <c r="J26" s="42"/>
      <c r="K26" s="46">
        <v>469</v>
      </c>
      <c r="L26" s="60"/>
      <c r="M26" s="60"/>
      <c r="N26" s="60"/>
      <c r="O26" s="61"/>
      <c r="P26" s="63"/>
      <c r="Q26" s="63"/>
      <c r="R26" s="63"/>
      <c r="S26" s="61"/>
      <c r="T26" s="63"/>
      <c r="U26" s="63"/>
      <c r="V26" s="63"/>
      <c r="W26" s="61"/>
      <c r="X26" s="63"/>
      <c r="Y26" s="63"/>
      <c r="Z26" s="63"/>
      <c r="AA26" s="61"/>
    </row>
    <row r="27" spans="1:27" ht="12.75" customHeight="1" x14ac:dyDescent="0.25">
      <c r="A27" s="39" t="s">
        <v>40</v>
      </c>
      <c r="B27" s="39"/>
      <c r="C27" s="42"/>
      <c r="D27" s="42"/>
      <c r="E27" s="42"/>
      <c r="F27" s="42"/>
      <c r="G27" s="39"/>
      <c r="H27" s="42"/>
      <c r="I27" s="42"/>
      <c r="J27" s="42"/>
      <c r="K27" s="42"/>
      <c r="L27" s="60"/>
      <c r="M27" s="60"/>
      <c r="N27" s="60"/>
      <c r="O27" s="61"/>
      <c r="P27" s="63"/>
      <c r="Q27" s="63"/>
      <c r="R27" s="63"/>
      <c r="S27" s="61"/>
      <c r="T27" s="63"/>
      <c r="U27" s="63"/>
      <c r="V27" s="63"/>
      <c r="W27" s="61"/>
      <c r="X27" s="63"/>
      <c r="Y27" s="63"/>
      <c r="Z27" s="63"/>
      <c r="AA27" s="61"/>
    </row>
    <row r="28" spans="1:27" ht="12.75" customHeight="1" x14ac:dyDescent="0.25">
      <c r="A28" s="44" t="s">
        <v>41</v>
      </c>
      <c r="B28" s="44">
        <v>5</v>
      </c>
      <c r="C28" s="47">
        <v>5</v>
      </c>
      <c r="D28" s="53">
        <v>37</v>
      </c>
      <c r="E28" s="45">
        <v>501.7</v>
      </c>
      <c r="F28" s="46">
        <v>476</v>
      </c>
      <c r="G28" s="44">
        <v>2</v>
      </c>
      <c r="H28" s="47">
        <v>2</v>
      </c>
      <c r="I28" s="53">
        <v>22</v>
      </c>
      <c r="J28" s="45">
        <v>531.4</v>
      </c>
      <c r="K28" s="46">
        <v>477</v>
      </c>
      <c r="L28" s="63"/>
      <c r="M28" s="60"/>
      <c r="N28" s="63"/>
      <c r="O28" s="61"/>
      <c r="P28" s="63"/>
      <c r="Q28" s="63"/>
      <c r="R28" s="63"/>
      <c r="S28" s="61"/>
      <c r="T28" s="63"/>
      <c r="U28" s="63"/>
      <c r="V28" s="63"/>
      <c r="W28" s="61"/>
      <c r="X28" s="63"/>
      <c r="Y28" s="63"/>
      <c r="Z28" s="63"/>
      <c r="AA28" s="61"/>
    </row>
    <row r="29" spans="1:27" ht="12.75" customHeight="1" x14ac:dyDescent="0.25">
      <c r="A29" s="54" t="s">
        <v>42</v>
      </c>
      <c r="B29" s="49">
        <v>771</v>
      </c>
      <c r="C29" s="47">
        <v>859</v>
      </c>
      <c r="D29" s="47">
        <v>757</v>
      </c>
      <c r="E29" s="45">
        <v>65631.994000657141</v>
      </c>
      <c r="F29" s="46">
        <v>65359</v>
      </c>
      <c r="G29" s="49">
        <v>724</v>
      </c>
      <c r="H29" s="47">
        <v>821</v>
      </c>
      <c r="I29" s="47">
        <v>664</v>
      </c>
      <c r="J29" s="45">
        <v>66471.646965863241</v>
      </c>
      <c r="K29" s="46">
        <v>66085</v>
      </c>
      <c r="L29" s="63"/>
      <c r="M29" s="63"/>
      <c r="N29" s="63"/>
      <c r="O29" s="61"/>
      <c r="P29" s="63"/>
      <c r="Q29" s="63"/>
      <c r="R29" s="63"/>
      <c r="S29" s="61"/>
      <c r="T29" s="63"/>
      <c r="U29" s="63"/>
      <c r="V29" s="63"/>
      <c r="W29" s="61"/>
      <c r="X29" s="63"/>
      <c r="Y29" s="63"/>
      <c r="Z29" s="63"/>
      <c r="AA29" s="61"/>
    </row>
    <row r="30" spans="1:27" ht="12.75" customHeight="1" x14ac:dyDescent="0.25">
      <c r="A30" s="44" t="s">
        <v>43</v>
      </c>
      <c r="B30" s="53" t="s">
        <v>60</v>
      </c>
      <c r="C30" s="53" t="s">
        <v>60</v>
      </c>
      <c r="D30" s="47">
        <v>2</v>
      </c>
      <c r="E30" s="45">
        <v>109.3</v>
      </c>
      <c r="F30" s="46">
        <v>155</v>
      </c>
      <c r="G30" s="53" t="s">
        <v>60</v>
      </c>
      <c r="H30" s="53" t="s">
        <v>60</v>
      </c>
      <c r="I30" s="47">
        <v>6</v>
      </c>
      <c r="J30" s="45">
        <v>113.5</v>
      </c>
      <c r="K30" s="46">
        <v>255</v>
      </c>
      <c r="L30" s="68"/>
      <c r="M30" s="68"/>
      <c r="N30" s="63"/>
      <c r="O30" s="61"/>
      <c r="P30" s="68"/>
      <c r="Q30" s="68"/>
      <c r="R30" s="63"/>
      <c r="S30" s="61"/>
      <c r="T30" s="68"/>
      <c r="U30" s="68"/>
      <c r="V30" s="63"/>
      <c r="W30" s="61"/>
      <c r="X30" s="68"/>
      <c r="Y30" s="68"/>
      <c r="Z30" s="63"/>
      <c r="AA30" s="61"/>
    </row>
    <row r="31" spans="1:27" ht="12.75" customHeight="1" x14ac:dyDescent="0.25">
      <c r="A31" s="39" t="s">
        <v>44</v>
      </c>
      <c r="B31" s="39"/>
      <c r="C31" s="42"/>
      <c r="D31" s="42"/>
      <c r="E31" s="42"/>
      <c r="F31" s="42"/>
      <c r="G31" s="39"/>
      <c r="H31" s="42"/>
      <c r="I31" s="42"/>
      <c r="J31" s="42"/>
      <c r="K31" s="42"/>
      <c r="L31" s="60"/>
      <c r="M31" s="60"/>
      <c r="N31" s="60"/>
      <c r="O31" s="61"/>
      <c r="P31" s="60"/>
      <c r="Q31" s="60"/>
      <c r="R31" s="60"/>
      <c r="S31" s="61"/>
      <c r="T31" s="60"/>
      <c r="U31" s="60"/>
      <c r="V31" s="60"/>
      <c r="W31" s="61"/>
      <c r="X31" s="60"/>
      <c r="Y31" s="60"/>
      <c r="Z31" s="60"/>
      <c r="AA31" s="61"/>
    </row>
    <row r="32" spans="1:27" ht="12.75" customHeight="1" x14ac:dyDescent="0.25">
      <c r="A32" s="44" t="s">
        <v>45</v>
      </c>
      <c r="B32" s="44">
        <v>5</v>
      </c>
      <c r="C32" s="47">
        <v>5</v>
      </c>
      <c r="D32" s="53">
        <v>39</v>
      </c>
      <c r="E32" s="45">
        <v>503.3</v>
      </c>
      <c r="F32" s="46">
        <v>481</v>
      </c>
      <c r="G32" s="44">
        <v>2</v>
      </c>
      <c r="H32" s="47">
        <v>2</v>
      </c>
      <c r="I32" s="53">
        <v>28</v>
      </c>
      <c r="J32" s="45">
        <v>530.6</v>
      </c>
      <c r="K32" s="46">
        <v>483</v>
      </c>
      <c r="L32" s="63"/>
      <c r="M32" s="60"/>
      <c r="N32" s="63"/>
      <c r="O32" s="61"/>
      <c r="P32" s="63"/>
      <c r="Q32" s="63"/>
      <c r="R32" s="63"/>
      <c r="S32" s="61"/>
      <c r="T32" s="63"/>
      <c r="U32" s="63"/>
      <c r="V32" s="63"/>
      <c r="W32" s="61"/>
      <c r="X32" s="63"/>
      <c r="Y32" s="63"/>
      <c r="Z32" s="63"/>
      <c r="AA32" s="61"/>
    </row>
    <row r="33" spans="1:27" ht="12.75" customHeight="1" x14ac:dyDescent="0.25">
      <c r="A33" s="44" t="s">
        <v>46</v>
      </c>
      <c r="B33" s="47">
        <v>6830</v>
      </c>
      <c r="C33" s="47">
        <v>6864</v>
      </c>
      <c r="D33" s="47">
        <v>756</v>
      </c>
      <c r="E33" s="45">
        <v>67254.994000657141</v>
      </c>
      <c r="F33" s="46">
        <v>66664</v>
      </c>
      <c r="G33" s="47">
        <v>13428</v>
      </c>
      <c r="H33" s="47">
        <v>13481</v>
      </c>
      <c r="I33" s="47">
        <v>642</v>
      </c>
      <c r="J33" s="45">
        <v>68373.246965863233</v>
      </c>
      <c r="K33" s="46">
        <v>67205</v>
      </c>
      <c r="L33" s="63"/>
      <c r="M33" s="63"/>
      <c r="N33" s="63"/>
      <c r="O33" s="61"/>
      <c r="P33" s="63"/>
      <c r="Q33" s="63"/>
      <c r="R33" s="63"/>
      <c r="S33" s="61"/>
      <c r="T33" s="63"/>
      <c r="U33" s="63"/>
      <c r="V33" s="63"/>
      <c r="W33" s="61"/>
      <c r="X33" s="63"/>
      <c r="Y33" s="63"/>
      <c r="Z33" s="63"/>
      <c r="AA33" s="61"/>
    </row>
    <row r="34" spans="1:27" ht="12.75" customHeight="1" x14ac:dyDescent="0.25">
      <c r="A34" s="44" t="s">
        <v>47</v>
      </c>
      <c r="B34" s="44"/>
      <c r="C34" s="70"/>
      <c r="D34" s="47"/>
      <c r="E34" s="45">
        <v>1479</v>
      </c>
      <c r="F34" s="46">
        <v>1177</v>
      </c>
      <c r="G34" s="44"/>
      <c r="H34" s="70"/>
      <c r="I34" s="47"/>
      <c r="J34" s="45">
        <v>1479</v>
      </c>
      <c r="K34" s="46">
        <v>718</v>
      </c>
      <c r="L34" s="60"/>
      <c r="M34" s="60"/>
      <c r="N34" s="63"/>
      <c r="O34" s="61"/>
      <c r="P34" s="63"/>
      <c r="Q34" s="63"/>
      <c r="R34" s="63"/>
      <c r="S34" s="61"/>
      <c r="T34" s="63"/>
      <c r="U34" s="63"/>
      <c r="V34" s="63"/>
      <c r="W34" s="61"/>
      <c r="X34" s="63"/>
      <c r="Y34" s="63"/>
      <c r="Z34" s="63"/>
      <c r="AA34" s="61"/>
    </row>
    <row r="35" spans="1:27" ht="10.5" x14ac:dyDescent="0.25">
      <c r="A35" s="3"/>
      <c r="B35" s="11"/>
      <c r="C35" s="3"/>
      <c r="D35" s="3"/>
      <c r="E35" s="11"/>
      <c r="F35" s="12"/>
      <c r="G35" s="11"/>
      <c r="H35" s="3"/>
      <c r="I35" s="3"/>
      <c r="J35" s="11"/>
      <c r="P35" s="24"/>
      <c r="Q35" s="24"/>
      <c r="R35" s="24"/>
      <c r="S35" s="12"/>
      <c r="T35" s="24"/>
      <c r="U35" s="24"/>
      <c r="V35" s="24"/>
      <c r="W35" s="12"/>
      <c r="X35" s="24"/>
      <c r="Y35" s="25"/>
      <c r="Z35" s="25"/>
      <c r="AA35" s="25"/>
    </row>
    <row r="36" spans="1:27" ht="20.5" x14ac:dyDescent="0.25">
      <c r="A36" s="31" t="s">
        <v>48</v>
      </c>
      <c r="B36" s="11"/>
      <c r="C36" s="3"/>
      <c r="D36" s="3"/>
      <c r="E36" s="11"/>
      <c r="F36" s="12"/>
      <c r="G36" s="11"/>
      <c r="H36" s="3"/>
      <c r="I36" s="3"/>
      <c r="J36" s="11"/>
      <c r="P36" s="24"/>
      <c r="Q36" s="29"/>
      <c r="R36" s="24"/>
      <c r="S36" s="12"/>
      <c r="T36" s="24"/>
      <c r="U36" s="24"/>
      <c r="V36" s="24"/>
      <c r="W36" s="12"/>
      <c r="X36" s="24"/>
      <c r="Y36" s="25"/>
      <c r="Z36" s="25"/>
      <c r="AA36" s="25"/>
    </row>
    <row r="37" spans="1:27" ht="10.5" x14ac:dyDescent="0.25">
      <c r="A37" s="3"/>
      <c r="B37" s="11"/>
      <c r="C37" s="3"/>
      <c r="D37" s="3"/>
      <c r="E37" s="11"/>
      <c r="F37" s="11"/>
      <c r="G37" s="11"/>
      <c r="H37" s="3"/>
      <c r="I37" s="3"/>
      <c r="J37" s="11"/>
      <c r="P37" s="24"/>
      <c r="Q37" s="24"/>
      <c r="R37" s="24"/>
      <c r="S37" s="12"/>
      <c r="T37" s="24"/>
      <c r="U37" s="24"/>
      <c r="V37" s="24"/>
      <c r="W37" s="12"/>
      <c r="X37" s="24"/>
      <c r="Y37" s="25"/>
      <c r="Z37" s="25"/>
      <c r="AA37" s="25"/>
    </row>
    <row r="38" spans="1:27" ht="10.5" x14ac:dyDescent="0.25">
      <c r="A38" s="3"/>
      <c r="B38" s="11"/>
      <c r="C38" s="3"/>
      <c r="D38" s="3"/>
      <c r="E38" s="11"/>
      <c r="F38" s="11"/>
      <c r="G38" s="11"/>
      <c r="H38" s="3"/>
      <c r="I38" s="3"/>
      <c r="J38" s="11"/>
      <c r="P38" s="24"/>
      <c r="Q38" s="24"/>
      <c r="R38" s="24"/>
      <c r="S38" s="12"/>
      <c r="T38" s="24"/>
      <c r="U38" s="24"/>
      <c r="V38" s="24"/>
      <c r="W38" s="12"/>
      <c r="X38" s="24"/>
      <c r="Y38" s="25"/>
      <c r="Z38" s="25"/>
      <c r="AA38" s="25"/>
    </row>
    <row r="39" spans="1:27" x14ac:dyDescent="0.2">
      <c r="P39" s="26"/>
    </row>
  </sheetData>
  <pageMargins left="0.11811023622047245" right="0.11811023622047245" top="0.15748031496062992" bottom="0" header="0.31496062992125984" footer="0.31496062992125984"/>
  <pageSetup paperSize="8" scale="66" orientation="landscape" r:id="rId1"/>
  <headerFooter>
    <oddHeader>&amp;C&amp;"Calibri"&amp;10&amp;K000000 Fluvius - Intern&amp;1#_x000D_</oddHead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FF937-3C35-46A2-8399-1443926D9E29}">
  <sheetPr>
    <pageSetUpPr fitToPage="1"/>
  </sheetPr>
  <dimension ref="A1:AA39"/>
  <sheetViews>
    <sheetView zoomScaleNormal="100" workbookViewId="0">
      <selection activeCell="B42" sqref="B42"/>
    </sheetView>
  </sheetViews>
  <sheetFormatPr defaultColWidth="9.26953125" defaultRowHeight="10" x14ac:dyDescent="0.2"/>
  <cols>
    <col min="1" max="1" width="40.26953125" style="1" customWidth="1"/>
    <col min="2" max="2" width="12.453125" style="1" customWidth="1"/>
    <col min="3" max="3" width="12.26953125" style="1" customWidth="1"/>
    <col min="4" max="4" width="11.7265625" style="1" customWidth="1"/>
    <col min="5" max="5" width="10.453125" style="1" customWidth="1"/>
    <col min="6" max="6" width="10" style="1" customWidth="1"/>
    <col min="7" max="7" width="12.453125" style="1" customWidth="1"/>
    <col min="8" max="8" width="12.26953125" style="1" customWidth="1"/>
    <col min="9" max="9" width="11.7265625" style="1" customWidth="1"/>
    <col min="10" max="10" width="10" style="1" customWidth="1"/>
    <col min="11" max="11" width="13.26953125" style="1" customWidth="1"/>
    <col min="12" max="12" width="12.26953125" style="1" customWidth="1"/>
    <col min="13" max="13" width="12" style="1" customWidth="1"/>
    <col min="14" max="14" width="10.26953125" style="1" bestFit="1" customWidth="1"/>
    <col min="15" max="15" width="11.7265625" style="1" customWidth="1"/>
    <col min="16" max="17" width="12" style="1" customWidth="1"/>
    <col min="18" max="18" width="10.26953125" style="1" bestFit="1" customWidth="1"/>
    <col min="19" max="19" width="11.26953125" style="1" customWidth="1"/>
    <col min="20" max="20" width="11.7265625" style="1" customWidth="1"/>
    <col min="21" max="21" width="12.26953125" style="1" customWidth="1"/>
    <col min="22" max="22" width="10.26953125" style="1" bestFit="1" customWidth="1"/>
    <col min="23" max="23" width="11.7265625" style="1" customWidth="1"/>
    <col min="24" max="25" width="12" style="1" customWidth="1"/>
    <col min="26" max="26" width="10.26953125" style="1" bestFit="1" customWidth="1"/>
    <col min="27" max="27" width="11.26953125" style="1" customWidth="1"/>
    <col min="28" max="16384" width="9.26953125" style="1"/>
  </cols>
  <sheetData>
    <row r="1" spans="1:27" ht="12.5" x14ac:dyDescent="0.25">
      <c r="A1" s="9" t="s">
        <v>50</v>
      </c>
      <c r="B1" s="10"/>
      <c r="C1" s="12"/>
      <c r="D1" s="11"/>
      <c r="E1" s="2"/>
      <c r="F1" s="10"/>
      <c r="G1" s="10"/>
      <c r="H1" s="12"/>
      <c r="I1" s="11"/>
      <c r="J1" s="2"/>
      <c r="K1" s="10" t="s">
        <v>1</v>
      </c>
      <c r="L1" s="11">
        <v>2025</v>
      </c>
      <c r="M1" s="25"/>
      <c r="N1" s="25"/>
      <c r="O1" s="11"/>
      <c r="P1" s="25"/>
      <c r="Q1" s="25"/>
      <c r="R1" s="25"/>
      <c r="S1" s="11"/>
      <c r="T1" s="25"/>
      <c r="U1" s="25"/>
      <c r="V1" s="25"/>
      <c r="W1" s="11"/>
      <c r="X1" s="25"/>
      <c r="Y1" s="25"/>
      <c r="Z1" s="25"/>
      <c r="AA1" s="11"/>
    </row>
    <row r="2" spans="1:27" s="28" customFormat="1" ht="31.5" customHeight="1" x14ac:dyDescent="0.25">
      <c r="A2" s="27"/>
      <c r="B2" s="32">
        <f>L2-2</f>
        <v>2023</v>
      </c>
      <c r="C2" s="32">
        <f>L2-2</f>
        <v>2023</v>
      </c>
      <c r="D2" s="32">
        <f>L2-2</f>
        <v>2023</v>
      </c>
      <c r="E2" s="32" t="str">
        <f>"geplande toestand na "&amp;D2&amp;" (vorig IP)"</f>
        <v>geplande toestand na 2023 (vorig IP)</v>
      </c>
      <c r="F2" s="32" t="str">
        <f>"reële toestand na "&amp;D2</f>
        <v>reële toestand na 2023</v>
      </c>
      <c r="G2" s="32">
        <f>L2-1</f>
        <v>2024</v>
      </c>
      <c r="H2" s="32">
        <f>L2-1</f>
        <v>2024</v>
      </c>
      <c r="I2" s="32">
        <f>L2-1</f>
        <v>2024</v>
      </c>
      <c r="J2" s="32" t="str">
        <f>"geplande toestand na "&amp;I2&amp;" (vorig IP)"</f>
        <v>geplande toestand na 2024 (vorig IP)</v>
      </c>
      <c r="K2" s="33" t="str">
        <f>"reële toestand bij aanvang "&amp;N2</f>
        <v>reële toestand bij aanvang 2025</v>
      </c>
      <c r="L2" s="32">
        <f>L1</f>
        <v>2025</v>
      </c>
      <c r="M2" s="32">
        <f>L1</f>
        <v>2025</v>
      </c>
      <c r="N2" s="32">
        <f>L1</f>
        <v>2025</v>
      </c>
      <c r="O2" s="34" t="str">
        <f>"geplande toestand na "&amp;N2</f>
        <v>geplande toestand na 2025</v>
      </c>
      <c r="P2" s="32">
        <f>L1+1</f>
        <v>2026</v>
      </c>
      <c r="Q2" s="32">
        <f>L1+1</f>
        <v>2026</v>
      </c>
      <c r="R2" s="35">
        <f>L1+1</f>
        <v>2026</v>
      </c>
      <c r="S2" s="34" t="str">
        <f>"geplande toestand na "&amp;R2</f>
        <v>geplande toestand na 2026</v>
      </c>
      <c r="T2" s="32">
        <f>L1+2</f>
        <v>2027</v>
      </c>
      <c r="U2" s="32">
        <f>L1+2</f>
        <v>2027</v>
      </c>
      <c r="V2" s="32">
        <f>L1+2</f>
        <v>2027</v>
      </c>
      <c r="W2" s="34" t="str">
        <f>"geplande toestand na "&amp;V2</f>
        <v>geplande toestand na 2027</v>
      </c>
      <c r="X2" s="32">
        <f>L1+3</f>
        <v>2028</v>
      </c>
      <c r="Y2" s="32">
        <f>L1+3</f>
        <v>2028</v>
      </c>
      <c r="Z2" s="32">
        <f>L1+3</f>
        <v>2028</v>
      </c>
      <c r="AA2" s="34" t="str">
        <f>"geplande toestand na "&amp;Z2</f>
        <v>geplande toestand na 2028</v>
      </c>
    </row>
    <row r="3" spans="1:27" ht="10.5" x14ac:dyDescent="0.25">
      <c r="A3" s="3"/>
      <c r="B3" s="36" t="s">
        <v>2</v>
      </c>
      <c r="C3" s="36" t="s">
        <v>2</v>
      </c>
      <c r="D3" s="36" t="s">
        <v>2</v>
      </c>
      <c r="E3" s="13"/>
      <c r="F3" s="14"/>
      <c r="G3" s="36" t="s">
        <v>3</v>
      </c>
      <c r="H3" s="36" t="s">
        <v>3</v>
      </c>
      <c r="I3" s="36" t="s">
        <v>3</v>
      </c>
      <c r="J3" s="13"/>
      <c r="K3" s="14"/>
      <c r="L3" s="36" t="s">
        <v>4</v>
      </c>
      <c r="M3" s="36" t="s">
        <v>4</v>
      </c>
      <c r="N3" s="36" t="s">
        <v>4</v>
      </c>
      <c r="O3" s="14"/>
      <c r="P3" s="37" t="s">
        <v>5</v>
      </c>
      <c r="Q3" s="37" t="s">
        <v>5</v>
      </c>
      <c r="R3" s="37" t="s">
        <v>5</v>
      </c>
      <c r="S3" s="38"/>
      <c r="T3" s="37" t="s">
        <v>6</v>
      </c>
      <c r="U3" s="37" t="s">
        <v>6</v>
      </c>
      <c r="V3" s="37" t="s">
        <v>6</v>
      </c>
      <c r="W3" s="38"/>
      <c r="X3" s="37" t="s">
        <v>7</v>
      </c>
      <c r="Y3" s="37" t="s">
        <v>7</v>
      </c>
      <c r="Z3" s="37" t="s">
        <v>7</v>
      </c>
      <c r="AA3" s="38"/>
    </row>
    <row r="4" spans="1:27" ht="32" thickBot="1" x14ac:dyDescent="0.3">
      <c r="A4" s="4" t="s">
        <v>0</v>
      </c>
      <c r="B4" s="15" t="s">
        <v>8</v>
      </c>
      <c r="C4" s="16" t="s">
        <v>9</v>
      </c>
      <c r="D4" s="17" t="s">
        <v>10</v>
      </c>
      <c r="E4" s="18" t="s">
        <v>11</v>
      </c>
      <c r="F4" s="5" t="s">
        <v>12</v>
      </c>
      <c r="G4" s="15" t="s">
        <v>8</v>
      </c>
      <c r="H4" s="16" t="s">
        <v>9</v>
      </c>
      <c r="I4" s="17" t="s">
        <v>10</v>
      </c>
      <c r="J4" s="18" t="s">
        <v>13</v>
      </c>
      <c r="K4" s="5" t="s">
        <v>14</v>
      </c>
      <c r="L4" s="15" t="s">
        <v>15</v>
      </c>
      <c r="M4" s="16" t="s">
        <v>16</v>
      </c>
      <c r="N4" s="8" t="s">
        <v>17</v>
      </c>
      <c r="O4" s="5" t="s">
        <v>18</v>
      </c>
      <c r="P4" s="15" t="s">
        <v>15</v>
      </c>
      <c r="Q4" s="16" t="s">
        <v>16</v>
      </c>
      <c r="R4" s="8" t="s">
        <v>17</v>
      </c>
      <c r="S4" s="5" t="s">
        <v>19</v>
      </c>
      <c r="T4" s="15" t="s">
        <v>15</v>
      </c>
      <c r="U4" s="16" t="s">
        <v>16</v>
      </c>
      <c r="V4" s="8" t="s">
        <v>17</v>
      </c>
      <c r="W4" s="5" t="s">
        <v>20</v>
      </c>
      <c r="X4" s="15" t="s">
        <v>8</v>
      </c>
      <c r="Y4" s="16" t="s">
        <v>9</v>
      </c>
      <c r="Z4" s="8" t="s">
        <v>17</v>
      </c>
      <c r="AA4" s="5" t="s">
        <v>21</v>
      </c>
    </row>
    <row r="5" spans="1:27" ht="12.75" customHeight="1" x14ac:dyDescent="0.25">
      <c r="A5" s="6"/>
      <c r="B5" s="19"/>
      <c r="C5" s="20"/>
      <c r="D5" s="20"/>
      <c r="E5" s="21"/>
      <c r="F5" s="7"/>
      <c r="G5" s="19"/>
      <c r="H5" s="20"/>
      <c r="I5" s="20"/>
      <c r="J5" s="21"/>
      <c r="K5" s="7"/>
      <c r="L5" s="55"/>
      <c r="M5" s="56"/>
      <c r="N5" s="56"/>
      <c r="O5" s="57"/>
      <c r="P5" s="58"/>
      <c r="Q5" s="58"/>
      <c r="R5" s="58"/>
      <c r="S5" s="59"/>
      <c r="T5" s="58"/>
      <c r="U5" s="58"/>
      <c r="V5" s="58"/>
      <c r="W5" s="59"/>
      <c r="X5" s="58"/>
      <c r="Y5" s="58"/>
      <c r="Z5" s="58"/>
      <c r="AA5" s="59"/>
    </row>
    <row r="6" spans="1:27" ht="12.75" customHeight="1" x14ac:dyDescent="0.25">
      <c r="A6" s="39" t="s">
        <v>22</v>
      </c>
      <c r="B6" s="40"/>
      <c r="C6" s="41"/>
      <c r="D6" s="41"/>
      <c r="E6" s="42"/>
      <c r="F6" s="23"/>
      <c r="G6" s="40"/>
      <c r="H6" s="41"/>
      <c r="I6" s="41"/>
      <c r="J6" s="42"/>
      <c r="K6" s="23"/>
      <c r="L6" s="60"/>
      <c r="M6" s="60"/>
      <c r="N6" s="60"/>
      <c r="O6" s="61"/>
      <c r="P6" s="60"/>
      <c r="Q6" s="60"/>
      <c r="R6" s="60"/>
      <c r="S6" s="62"/>
      <c r="T6" s="60"/>
      <c r="U6" s="60"/>
      <c r="V6" s="60"/>
      <c r="W6" s="62"/>
      <c r="X6" s="60"/>
      <c r="Y6" s="60"/>
      <c r="Z6" s="60"/>
      <c r="AA6" s="62"/>
    </row>
    <row r="7" spans="1:27" ht="12.75" customHeight="1" x14ac:dyDescent="0.25">
      <c r="A7" s="44" t="s">
        <v>23</v>
      </c>
      <c r="B7" s="44">
        <v>0</v>
      </c>
      <c r="C7" s="49">
        <v>0</v>
      </c>
      <c r="D7" s="49">
        <v>0</v>
      </c>
      <c r="E7" s="45">
        <v>0</v>
      </c>
      <c r="F7" s="22">
        <v>0</v>
      </c>
      <c r="G7" s="44">
        <v>0</v>
      </c>
      <c r="H7" s="49">
        <v>0</v>
      </c>
      <c r="I7" s="49">
        <v>0</v>
      </c>
      <c r="J7" s="45">
        <v>0</v>
      </c>
      <c r="K7" s="22">
        <v>0</v>
      </c>
      <c r="L7" s="60"/>
      <c r="M7" s="79"/>
      <c r="N7" s="60"/>
      <c r="O7" s="61"/>
      <c r="P7" s="60"/>
      <c r="Q7" s="60"/>
      <c r="R7" s="60"/>
      <c r="S7" s="61"/>
      <c r="T7" s="63"/>
      <c r="U7" s="80"/>
      <c r="V7" s="63"/>
      <c r="W7" s="61"/>
      <c r="X7" s="63"/>
      <c r="Y7" s="80"/>
      <c r="Z7" s="63"/>
      <c r="AA7" s="61"/>
    </row>
    <row r="8" spans="1:27" ht="12.75" customHeight="1" x14ac:dyDescent="0.25">
      <c r="A8" s="44" t="s">
        <v>24</v>
      </c>
      <c r="B8" s="44">
        <v>0</v>
      </c>
      <c r="C8" s="49">
        <v>0</v>
      </c>
      <c r="D8" s="49">
        <v>0</v>
      </c>
      <c r="E8" s="45">
        <v>0</v>
      </c>
      <c r="F8" s="22">
        <v>0</v>
      </c>
      <c r="G8" s="44">
        <v>0</v>
      </c>
      <c r="H8" s="49">
        <v>0</v>
      </c>
      <c r="I8" s="49">
        <v>0</v>
      </c>
      <c r="J8" s="45">
        <v>0</v>
      </c>
      <c r="K8" s="22">
        <v>0</v>
      </c>
      <c r="L8" s="63"/>
      <c r="M8" s="63"/>
      <c r="N8" s="63"/>
      <c r="O8" s="61"/>
      <c r="P8" s="60"/>
      <c r="Q8" s="60"/>
      <c r="R8" s="60"/>
      <c r="S8" s="62"/>
      <c r="T8" s="60"/>
      <c r="U8" s="60"/>
      <c r="V8" s="60"/>
      <c r="W8" s="62"/>
      <c r="X8" s="60"/>
      <c r="Y8" s="60"/>
      <c r="Z8" s="60"/>
      <c r="AA8" s="62"/>
    </row>
    <row r="9" spans="1:27" ht="12.75" customHeight="1" x14ac:dyDescent="0.25">
      <c r="A9" s="44" t="s">
        <v>25</v>
      </c>
      <c r="B9" s="48">
        <v>39613.111000000012</v>
      </c>
      <c r="C9" s="49">
        <v>39613.111000000012</v>
      </c>
      <c r="D9" s="49">
        <v>31444.528999999999</v>
      </c>
      <c r="E9" s="45">
        <v>4541138.3310000002</v>
      </c>
      <c r="F9" s="22">
        <v>4507445.5600000015</v>
      </c>
      <c r="G9" s="48">
        <v>48218.721000000005</v>
      </c>
      <c r="H9" s="49">
        <v>48218.721000000005</v>
      </c>
      <c r="I9" s="49">
        <v>57642.747000000003</v>
      </c>
      <c r="J9" s="45">
        <v>4619602.3310000002</v>
      </c>
      <c r="K9" s="22">
        <v>4567076.3319999995</v>
      </c>
      <c r="L9" s="63"/>
      <c r="M9" s="63"/>
      <c r="N9" s="63"/>
      <c r="O9" s="61"/>
      <c r="P9" s="63"/>
      <c r="Q9" s="63"/>
      <c r="R9" s="63"/>
      <c r="S9" s="61"/>
      <c r="T9" s="63"/>
      <c r="U9" s="63"/>
      <c r="V9" s="63"/>
      <c r="W9" s="61"/>
      <c r="X9" s="63"/>
      <c r="Y9" s="63"/>
      <c r="Z9" s="63"/>
      <c r="AA9" s="61"/>
    </row>
    <row r="10" spans="1:27" s="30" customFormat="1" ht="12.75" customHeight="1" x14ac:dyDescent="0.25">
      <c r="A10" s="50" t="s">
        <v>26</v>
      </c>
      <c r="B10" s="51">
        <v>39613.111000000012</v>
      </c>
      <c r="C10" s="52">
        <v>39613.111000000012</v>
      </c>
      <c r="D10" s="52">
        <v>31444.528999999999</v>
      </c>
      <c r="E10" s="45">
        <v>4541138.3310000002</v>
      </c>
      <c r="F10" s="22">
        <v>4507445.5600000015</v>
      </c>
      <c r="G10" s="51">
        <v>48218.721000000005</v>
      </c>
      <c r="H10" s="52">
        <v>48218.721000000005</v>
      </c>
      <c r="I10" s="52">
        <v>57642.747000000003</v>
      </c>
      <c r="J10" s="45">
        <v>4619602.3310000002</v>
      </c>
      <c r="K10" s="22">
        <v>4567076.3319999995</v>
      </c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</row>
    <row r="11" spans="1:27" ht="12.75" customHeight="1" x14ac:dyDescent="0.25">
      <c r="A11" s="39" t="s">
        <v>27</v>
      </c>
      <c r="B11" s="39"/>
      <c r="C11" s="42"/>
      <c r="D11" s="42"/>
      <c r="E11" s="42"/>
      <c r="F11" s="42"/>
      <c r="G11" s="39"/>
      <c r="H11" s="42"/>
      <c r="I11" s="42"/>
      <c r="J11" s="42"/>
      <c r="K11" s="42"/>
      <c r="L11" s="63"/>
      <c r="M11" s="63"/>
      <c r="N11" s="63"/>
      <c r="O11" s="61"/>
      <c r="P11" s="63"/>
      <c r="Q11" s="63"/>
      <c r="R11" s="63"/>
      <c r="S11" s="61"/>
      <c r="T11" s="63"/>
      <c r="U11" s="63"/>
      <c r="V11" s="63"/>
      <c r="W11" s="61"/>
      <c r="X11" s="63"/>
      <c r="Y11" s="63"/>
      <c r="Z11" s="63"/>
      <c r="AA11" s="61"/>
    </row>
    <row r="12" spans="1:27" ht="12.65" customHeight="1" x14ac:dyDescent="0.25">
      <c r="A12" s="44" t="s">
        <v>23</v>
      </c>
      <c r="B12" s="44">
        <v>0</v>
      </c>
      <c r="C12" s="49">
        <v>0</v>
      </c>
      <c r="D12" s="49">
        <v>0</v>
      </c>
      <c r="E12" s="45">
        <v>830</v>
      </c>
      <c r="F12" s="46">
        <v>635.03000000000009</v>
      </c>
      <c r="G12" s="44">
        <v>0</v>
      </c>
      <c r="H12" s="49">
        <v>0</v>
      </c>
      <c r="I12" s="49">
        <v>0</v>
      </c>
      <c r="J12" s="45">
        <v>830</v>
      </c>
      <c r="K12" s="46">
        <v>803.01</v>
      </c>
      <c r="L12" s="63"/>
      <c r="M12" s="63"/>
      <c r="N12" s="63"/>
      <c r="O12" s="61"/>
      <c r="P12" s="63"/>
      <c r="Q12" s="63"/>
      <c r="R12" s="63"/>
      <c r="S12" s="61"/>
      <c r="T12" s="63"/>
      <c r="U12" s="63"/>
      <c r="V12" s="63"/>
      <c r="W12" s="61"/>
      <c r="X12" s="63"/>
      <c r="Y12" s="63"/>
      <c r="Z12" s="63"/>
      <c r="AA12" s="61"/>
    </row>
    <row r="13" spans="1:27" ht="12.75" customHeight="1" x14ac:dyDescent="0.25">
      <c r="A13" s="44" t="s">
        <v>24</v>
      </c>
      <c r="B13" s="49">
        <v>0</v>
      </c>
      <c r="C13" s="49">
        <v>5372.2030000000004</v>
      </c>
      <c r="D13" s="49">
        <v>0</v>
      </c>
      <c r="E13" s="45">
        <v>927318.21666666667</v>
      </c>
      <c r="F13" s="46">
        <v>923964.15600000019</v>
      </c>
      <c r="G13" s="49">
        <v>102.05</v>
      </c>
      <c r="H13" s="49">
        <v>2594.7620000000002</v>
      </c>
      <c r="I13" s="49">
        <v>1157.98</v>
      </c>
      <c r="J13" s="45">
        <v>936420.21666666667</v>
      </c>
      <c r="K13" s="46">
        <v>918810.5469999999</v>
      </c>
      <c r="L13" s="63"/>
      <c r="M13" s="63"/>
      <c r="N13" s="63"/>
      <c r="O13" s="61"/>
      <c r="P13" s="63"/>
      <c r="Q13" s="63"/>
      <c r="R13" s="63"/>
      <c r="S13" s="61"/>
      <c r="T13" s="63"/>
      <c r="U13" s="63"/>
      <c r="V13" s="63"/>
      <c r="W13" s="61"/>
      <c r="X13" s="63"/>
      <c r="Y13" s="63"/>
      <c r="Z13" s="63"/>
      <c r="AA13" s="61"/>
    </row>
    <row r="14" spans="1:27" ht="12.75" customHeight="1" x14ac:dyDescent="0.25">
      <c r="A14" s="44" t="s">
        <v>25</v>
      </c>
      <c r="B14" s="49">
        <v>118883.45700000001</v>
      </c>
      <c r="C14" s="49">
        <v>113511.25400000002</v>
      </c>
      <c r="D14" s="49">
        <v>109085.46300000005</v>
      </c>
      <c r="E14" s="45">
        <v>9871408.5916666668</v>
      </c>
      <c r="F14" s="46">
        <v>9847924.0399999935</v>
      </c>
      <c r="G14" s="49">
        <v>134264.72799999992</v>
      </c>
      <c r="H14" s="49">
        <v>131772.01599999992</v>
      </c>
      <c r="I14" s="49">
        <v>152512.91200000019</v>
      </c>
      <c r="J14" s="45">
        <v>10012584.274333334</v>
      </c>
      <c r="K14" s="46">
        <v>10009516.670999998</v>
      </c>
      <c r="L14" s="63"/>
      <c r="M14" s="63"/>
      <c r="N14" s="63"/>
      <c r="O14" s="61"/>
      <c r="P14" s="63"/>
      <c r="Q14" s="63"/>
      <c r="R14" s="63"/>
      <c r="S14" s="61"/>
      <c r="T14" s="63"/>
      <c r="U14" s="63"/>
      <c r="V14" s="63"/>
      <c r="W14" s="61"/>
      <c r="X14" s="63"/>
      <c r="Y14" s="63"/>
      <c r="Z14" s="63"/>
      <c r="AA14" s="61"/>
    </row>
    <row r="15" spans="1:27" ht="12.75" customHeight="1" x14ac:dyDescent="0.25">
      <c r="A15" s="44" t="s">
        <v>28</v>
      </c>
      <c r="B15" s="69"/>
      <c r="C15" s="69"/>
      <c r="D15" s="69"/>
      <c r="E15" s="69"/>
      <c r="F15" s="69"/>
      <c r="G15" s="69"/>
      <c r="H15" s="69"/>
      <c r="I15" s="69"/>
      <c r="J15" s="69"/>
      <c r="K15" s="46">
        <v>4099.1952000157289</v>
      </c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</row>
    <row r="16" spans="1:27" ht="12.75" customHeight="1" x14ac:dyDescent="0.25">
      <c r="A16" s="44" t="s">
        <v>29</v>
      </c>
      <c r="B16" s="69"/>
      <c r="C16" s="69"/>
      <c r="D16" s="69"/>
      <c r="E16" s="69"/>
      <c r="F16" s="69"/>
      <c r="G16" s="69"/>
      <c r="H16" s="69"/>
      <c r="I16" s="69"/>
      <c r="J16" s="69"/>
      <c r="K16" s="46">
        <v>1876998.3427999846</v>
      </c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</row>
    <row r="17" spans="1:27" ht="12.75" customHeight="1" x14ac:dyDescent="0.25">
      <c r="A17" s="44" t="s">
        <v>30</v>
      </c>
      <c r="B17" s="69"/>
      <c r="C17" s="69"/>
      <c r="D17" s="69"/>
      <c r="E17" s="69"/>
      <c r="F17" s="69"/>
      <c r="G17" s="69"/>
      <c r="H17" s="69"/>
      <c r="I17" s="69"/>
      <c r="J17" s="69"/>
      <c r="K17" s="46">
        <v>9048032.6899999976</v>
      </c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</row>
    <row r="18" spans="1:27" s="30" customFormat="1" ht="12.75" customHeight="1" x14ac:dyDescent="0.25">
      <c r="A18" s="50" t="s">
        <v>31</v>
      </c>
      <c r="B18" s="52">
        <v>118883.45700000001</v>
      </c>
      <c r="C18" s="52">
        <v>118883.45700000001</v>
      </c>
      <c r="D18" s="52">
        <v>109085.46300000005</v>
      </c>
      <c r="E18" s="45">
        <v>10799556.808333334</v>
      </c>
      <c r="F18" s="46">
        <v>10772523.225999994</v>
      </c>
      <c r="G18" s="52">
        <v>134366.7779999999</v>
      </c>
      <c r="H18" s="52">
        <v>134366.7779999999</v>
      </c>
      <c r="I18" s="52">
        <v>153670.8920000002</v>
      </c>
      <c r="J18" s="45">
        <v>10949834.491</v>
      </c>
      <c r="K18" s="46">
        <v>10929130.227999998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</row>
    <row r="19" spans="1:27" ht="12.75" customHeight="1" x14ac:dyDescent="0.25">
      <c r="A19" s="39" t="s">
        <v>32</v>
      </c>
      <c r="B19" s="39"/>
      <c r="C19" s="42"/>
      <c r="D19" s="42"/>
      <c r="E19" s="42"/>
      <c r="F19" s="42"/>
      <c r="G19" s="39"/>
      <c r="H19" s="42"/>
      <c r="I19" s="42"/>
      <c r="J19" s="42"/>
      <c r="K19" s="42"/>
      <c r="L19" s="60"/>
      <c r="M19" s="60"/>
      <c r="N19" s="60"/>
      <c r="O19" s="61"/>
      <c r="P19" s="60"/>
      <c r="Q19" s="60"/>
      <c r="R19" s="60"/>
      <c r="S19" s="62"/>
      <c r="T19" s="60"/>
      <c r="U19" s="60"/>
      <c r="V19" s="60"/>
      <c r="W19" s="62"/>
      <c r="X19" s="60"/>
      <c r="Y19" s="60"/>
      <c r="Z19" s="60"/>
      <c r="AA19" s="62"/>
    </row>
    <row r="20" spans="1:27" ht="12.75" customHeight="1" x14ac:dyDescent="0.25">
      <c r="A20" s="44" t="s">
        <v>33</v>
      </c>
      <c r="B20" s="44">
        <v>0</v>
      </c>
      <c r="C20" s="47">
        <v>0</v>
      </c>
      <c r="D20" s="47">
        <v>0</v>
      </c>
      <c r="E20" s="45">
        <v>26</v>
      </c>
      <c r="F20" s="46">
        <v>26</v>
      </c>
      <c r="G20" s="44">
        <v>0</v>
      </c>
      <c r="H20" s="47">
        <v>0</v>
      </c>
      <c r="I20" s="47">
        <v>0</v>
      </c>
      <c r="J20" s="45">
        <v>26</v>
      </c>
      <c r="K20" s="46">
        <v>26</v>
      </c>
      <c r="L20" s="67"/>
      <c r="M20" s="67"/>
      <c r="N20" s="67"/>
      <c r="O20" s="61"/>
      <c r="P20" s="67"/>
      <c r="Q20" s="67"/>
      <c r="R20" s="67"/>
      <c r="S20" s="61"/>
      <c r="T20" s="67"/>
      <c r="U20" s="67"/>
      <c r="V20" s="67"/>
      <c r="W20" s="61"/>
      <c r="X20" s="67"/>
      <c r="Y20" s="67"/>
      <c r="Z20" s="67"/>
      <c r="AA20" s="61"/>
    </row>
    <row r="21" spans="1:27" ht="12.75" customHeight="1" x14ac:dyDescent="0.25">
      <c r="A21" s="44" t="s">
        <v>34</v>
      </c>
      <c r="B21" s="44">
        <v>0</v>
      </c>
      <c r="C21" s="47">
        <v>0</v>
      </c>
      <c r="D21" s="47">
        <v>0</v>
      </c>
      <c r="E21" s="45">
        <v>112</v>
      </c>
      <c r="F21" s="46">
        <v>111</v>
      </c>
      <c r="G21" s="44">
        <v>1</v>
      </c>
      <c r="H21" s="47">
        <v>1</v>
      </c>
      <c r="I21" s="47">
        <v>0</v>
      </c>
      <c r="J21" s="45">
        <v>114</v>
      </c>
      <c r="K21" s="46">
        <v>113</v>
      </c>
      <c r="L21" s="67"/>
      <c r="M21" s="67"/>
      <c r="N21" s="67"/>
      <c r="O21" s="61"/>
      <c r="P21" s="67"/>
      <c r="Q21" s="67"/>
      <c r="R21" s="67"/>
      <c r="S21" s="61"/>
      <c r="T21" s="67"/>
      <c r="U21" s="67"/>
      <c r="V21" s="67"/>
      <c r="W21" s="61"/>
      <c r="X21" s="67"/>
      <c r="Y21" s="67"/>
      <c r="Z21" s="67"/>
      <c r="AA21" s="61"/>
    </row>
    <row r="22" spans="1:27" ht="12.75" customHeight="1" x14ac:dyDescent="0.25">
      <c r="A22" s="39" t="s">
        <v>35</v>
      </c>
      <c r="B22" s="39"/>
      <c r="C22" s="42"/>
      <c r="D22" s="42"/>
      <c r="E22" s="42"/>
      <c r="F22" s="42"/>
      <c r="G22" s="39"/>
      <c r="H22" s="42"/>
      <c r="I22" s="42"/>
      <c r="J22" s="42"/>
      <c r="K22" s="42"/>
      <c r="L22" s="60"/>
      <c r="M22" s="60"/>
      <c r="N22" s="60"/>
      <c r="O22" s="61"/>
      <c r="P22" s="60"/>
      <c r="Q22" s="60"/>
      <c r="R22" s="60"/>
      <c r="S22" s="62"/>
      <c r="T22" s="60"/>
      <c r="U22" s="60"/>
      <c r="V22" s="60"/>
      <c r="W22" s="62"/>
      <c r="X22" s="60"/>
      <c r="Y22" s="60"/>
      <c r="Z22" s="60"/>
      <c r="AA22" s="62"/>
    </row>
    <row r="23" spans="1:27" ht="12.75" customHeight="1" x14ac:dyDescent="0.25">
      <c r="A23" s="44" t="s">
        <v>36</v>
      </c>
      <c r="B23" s="53" t="s">
        <v>60</v>
      </c>
      <c r="C23" s="53" t="s">
        <v>60</v>
      </c>
      <c r="D23" s="53">
        <v>245</v>
      </c>
      <c r="E23" s="45">
        <v>3074</v>
      </c>
      <c r="F23" s="46">
        <v>3002</v>
      </c>
      <c r="G23" s="53" t="s">
        <v>60</v>
      </c>
      <c r="H23" s="53" t="s">
        <v>60</v>
      </c>
      <c r="I23" s="53">
        <v>349</v>
      </c>
      <c r="J23" s="45">
        <v>3220</v>
      </c>
      <c r="K23" s="46">
        <v>3065</v>
      </c>
      <c r="L23" s="68"/>
      <c r="M23" s="68"/>
      <c r="N23" s="68"/>
      <c r="O23" s="61"/>
      <c r="P23" s="68"/>
      <c r="Q23" s="68"/>
      <c r="R23" s="63"/>
      <c r="S23" s="61"/>
      <c r="T23" s="68"/>
      <c r="U23" s="68"/>
      <c r="V23" s="63"/>
      <c r="W23" s="61"/>
      <c r="X23" s="68"/>
      <c r="Y23" s="68"/>
      <c r="Z23" s="63"/>
      <c r="AA23" s="61"/>
    </row>
    <row r="24" spans="1:27" ht="12.75" customHeight="1" x14ac:dyDescent="0.25">
      <c r="A24" s="44" t="s">
        <v>37</v>
      </c>
      <c r="B24" s="44">
        <v>28</v>
      </c>
      <c r="C24" s="47">
        <v>28</v>
      </c>
      <c r="D24" s="47">
        <v>46</v>
      </c>
      <c r="E24" s="45">
        <v>3671</v>
      </c>
      <c r="F24" s="46">
        <v>3664</v>
      </c>
      <c r="G24" s="44">
        <v>25</v>
      </c>
      <c r="H24" s="47">
        <v>25</v>
      </c>
      <c r="I24" s="47">
        <v>64</v>
      </c>
      <c r="J24" s="45">
        <v>3730</v>
      </c>
      <c r="K24" s="46">
        <v>3713</v>
      </c>
      <c r="L24" s="63"/>
      <c r="M24" s="63"/>
      <c r="N24" s="63"/>
      <c r="O24" s="61"/>
      <c r="P24" s="63"/>
      <c r="Q24" s="63"/>
      <c r="R24" s="63"/>
      <c r="S24" s="61"/>
      <c r="T24" s="63"/>
      <c r="U24" s="63"/>
      <c r="V24" s="63"/>
      <c r="W24" s="61"/>
      <c r="X24" s="63"/>
      <c r="Y24" s="63"/>
      <c r="Z24" s="63"/>
      <c r="AA24" s="61"/>
    </row>
    <row r="25" spans="1:27" ht="12.75" customHeight="1" x14ac:dyDescent="0.25">
      <c r="A25" s="44" t="s">
        <v>38</v>
      </c>
      <c r="B25" s="44">
        <v>29</v>
      </c>
      <c r="C25" s="47">
        <v>29</v>
      </c>
      <c r="D25" s="47">
        <v>42</v>
      </c>
      <c r="E25" s="45"/>
      <c r="F25" s="46">
        <v>4042</v>
      </c>
      <c r="G25" s="44">
        <v>27</v>
      </c>
      <c r="H25" s="47">
        <v>27</v>
      </c>
      <c r="I25" s="47">
        <v>63</v>
      </c>
      <c r="J25" s="45"/>
      <c r="K25" s="46">
        <v>4042</v>
      </c>
      <c r="L25" s="63"/>
      <c r="M25" s="63"/>
      <c r="N25" s="63"/>
      <c r="O25" s="61"/>
      <c r="P25" s="63"/>
      <c r="Q25" s="63"/>
      <c r="R25" s="63"/>
      <c r="S25" s="61"/>
      <c r="T25" s="63"/>
      <c r="U25" s="63"/>
      <c r="V25" s="63"/>
      <c r="W25" s="61"/>
      <c r="X25" s="63"/>
      <c r="Y25" s="63"/>
      <c r="Z25" s="63"/>
      <c r="AA25" s="61"/>
    </row>
    <row r="26" spans="1:27" ht="12.75" customHeight="1" x14ac:dyDescent="0.25">
      <c r="A26" s="44" t="s">
        <v>39</v>
      </c>
      <c r="B26" s="39"/>
      <c r="C26" s="42"/>
      <c r="D26" s="42"/>
      <c r="E26" s="42"/>
      <c r="F26" s="42"/>
      <c r="G26" s="39"/>
      <c r="H26" s="42"/>
      <c r="I26" s="42"/>
      <c r="J26" s="42"/>
      <c r="K26" s="46">
        <v>3180</v>
      </c>
      <c r="L26" s="60"/>
      <c r="M26" s="60"/>
      <c r="N26" s="60"/>
      <c r="O26" s="61"/>
      <c r="P26" s="63"/>
      <c r="Q26" s="63"/>
      <c r="R26" s="63"/>
      <c r="S26" s="61"/>
      <c r="T26" s="63"/>
      <c r="U26" s="63"/>
      <c r="V26" s="63"/>
      <c r="W26" s="61"/>
      <c r="X26" s="63"/>
      <c r="Y26" s="63"/>
      <c r="Z26" s="63"/>
      <c r="AA26" s="61"/>
    </row>
    <row r="27" spans="1:27" ht="12.75" customHeight="1" x14ac:dyDescent="0.25">
      <c r="A27" s="39" t="s">
        <v>40</v>
      </c>
      <c r="B27" s="39"/>
      <c r="C27" s="42"/>
      <c r="D27" s="42"/>
      <c r="E27" s="42"/>
      <c r="F27" s="42"/>
      <c r="G27" s="39"/>
      <c r="H27" s="42"/>
      <c r="I27" s="42"/>
      <c r="J27" s="42"/>
      <c r="K27" s="42"/>
      <c r="L27" s="60"/>
      <c r="M27" s="60"/>
      <c r="N27" s="60"/>
      <c r="O27" s="61"/>
      <c r="P27" s="63"/>
      <c r="Q27" s="63"/>
      <c r="R27" s="63"/>
      <c r="S27" s="61"/>
      <c r="T27" s="63"/>
      <c r="U27" s="63"/>
      <c r="V27" s="63"/>
      <c r="W27" s="61"/>
      <c r="X27" s="63"/>
      <c r="Y27" s="63"/>
      <c r="Z27" s="63"/>
      <c r="AA27" s="61"/>
    </row>
    <row r="28" spans="1:27" ht="12.75" customHeight="1" x14ac:dyDescent="0.25">
      <c r="A28" s="44" t="s">
        <v>41</v>
      </c>
      <c r="B28" s="44">
        <v>30</v>
      </c>
      <c r="C28" s="47">
        <v>30</v>
      </c>
      <c r="D28" s="53">
        <v>166</v>
      </c>
      <c r="E28" s="45">
        <v>3285.9</v>
      </c>
      <c r="F28" s="46">
        <v>3116</v>
      </c>
      <c r="G28" s="44">
        <v>31</v>
      </c>
      <c r="H28" s="47">
        <v>31</v>
      </c>
      <c r="I28" s="53">
        <v>239</v>
      </c>
      <c r="J28" s="45">
        <v>3514.6166666666668</v>
      </c>
      <c r="K28" s="46">
        <v>3206</v>
      </c>
      <c r="L28" s="63"/>
      <c r="M28" s="60"/>
      <c r="N28" s="63"/>
      <c r="O28" s="61"/>
      <c r="P28" s="63"/>
      <c r="Q28" s="63"/>
      <c r="R28" s="63"/>
      <c r="S28" s="61"/>
      <c r="T28" s="63"/>
      <c r="U28" s="63"/>
      <c r="V28" s="63"/>
      <c r="W28" s="61"/>
      <c r="X28" s="63"/>
      <c r="Y28" s="63"/>
      <c r="Z28" s="63"/>
      <c r="AA28" s="61"/>
    </row>
    <row r="29" spans="1:27" ht="12.75" customHeight="1" x14ac:dyDescent="0.25">
      <c r="A29" s="54" t="s">
        <v>42</v>
      </c>
      <c r="B29" s="49">
        <v>6715</v>
      </c>
      <c r="C29" s="47">
        <v>7754</v>
      </c>
      <c r="D29" s="47">
        <v>6650</v>
      </c>
      <c r="E29" s="45">
        <v>604027.00968716864</v>
      </c>
      <c r="F29" s="46">
        <v>597741</v>
      </c>
      <c r="G29" s="49">
        <v>10190</v>
      </c>
      <c r="H29" s="47">
        <v>11078</v>
      </c>
      <c r="I29" s="47">
        <v>5668</v>
      </c>
      <c r="J29" s="45">
        <v>612275.93043784448</v>
      </c>
      <c r="K29" s="46">
        <v>603141</v>
      </c>
      <c r="L29" s="63"/>
      <c r="M29" s="63"/>
      <c r="N29" s="63"/>
      <c r="O29" s="61"/>
      <c r="P29" s="63"/>
      <c r="Q29" s="63"/>
      <c r="R29" s="63"/>
      <c r="S29" s="61"/>
      <c r="T29" s="63"/>
      <c r="U29" s="63"/>
      <c r="V29" s="63"/>
      <c r="W29" s="61"/>
      <c r="X29" s="63"/>
      <c r="Y29" s="63"/>
      <c r="Z29" s="63"/>
      <c r="AA29" s="61"/>
    </row>
    <row r="30" spans="1:27" ht="12.75" customHeight="1" x14ac:dyDescent="0.25">
      <c r="A30" s="44" t="s">
        <v>43</v>
      </c>
      <c r="B30" s="53" t="s">
        <v>60</v>
      </c>
      <c r="C30" s="53" t="s">
        <v>60</v>
      </c>
      <c r="D30" s="47">
        <v>79</v>
      </c>
      <c r="E30" s="45">
        <v>1100.3333333333333</v>
      </c>
      <c r="F30" s="46">
        <v>1468</v>
      </c>
      <c r="G30" s="53" t="s">
        <v>60</v>
      </c>
      <c r="H30" s="53" t="s">
        <v>60</v>
      </c>
      <c r="I30" s="47">
        <v>110</v>
      </c>
      <c r="J30" s="45">
        <v>1148.0666666666666</v>
      </c>
      <c r="K30" s="46">
        <v>2436</v>
      </c>
      <c r="L30" s="68"/>
      <c r="M30" s="68"/>
      <c r="N30" s="63"/>
      <c r="O30" s="61"/>
      <c r="P30" s="68"/>
      <c r="Q30" s="68"/>
      <c r="R30" s="63"/>
      <c r="S30" s="61"/>
      <c r="T30" s="68"/>
      <c r="U30" s="68"/>
      <c r="V30" s="63"/>
      <c r="W30" s="61"/>
      <c r="X30" s="68"/>
      <c r="Y30" s="68"/>
      <c r="Z30" s="63"/>
      <c r="AA30" s="61"/>
    </row>
    <row r="31" spans="1:27" ht="12.75" customHeight="1" x14ac:dyDescent="0.25">
      <c r="A31" s="39" t="s">
        <v>44</v>
      </c>
      <c r="B31" s="39"/>
      <c r="C31" s="42"/>
      <c r="D31" s="42"/>
      <c r="E31" s="42"/>
      <c r="F31" s="42"/>
      <c r="G31" s="39"/>
      <c r="H31" s="42"/>
      <c r="I31" s="42"/>
      <c r="J31" s="42"/>
      <c r="K31" s="42"/>
      <c r="L31" s="60"/>
      <c r="M31" s="60"/>
      <c r="N31" s="60"/>
      <c r="O31" s="61"/>
      <c r="P31" s="60"/>
      <c r="Q31" s="60"/>
      <c r="R31" s="60"/>
      <c r="S31" s="61"/>
      <c r="T31" s="60"/>
      <c r="U31" s="60"/>
      <c r="V31" s="60"/>
      <c r="W31" s="61"/>
      <c r="X31" s="60"/>
      <c r="Y31" s="60"/>
      <c r="Z31" s="60"/>
      <c r="AA31" s="61"/>
    </row>
    <row r="32" spans="1:27" ht="12.75" customHeight="1" x14ac:dyDescent="0.25">
      <c r="A32" s="44" t="s">
        <v>45</v>
      </c>
      <c r="B32" s="44">
        <v>30</v>
      </c>
      <c r="C32" s="47">
        <v>30</v>
      </c>
      <c r="D32" s="53">
        <v>245</v>
      </c>
      <c r="E32" s="45">
        <v>3312.5333333333333</v>
      </c>
      <c r="F32" s="46">
        <v>3191</v>
      </c>
      <c r="G32" s="44">
        <v>31</v>
      </c>
      <c r="H32" s="47">
        <v>31</v>
      </c>
      <c r="I32" s="53">
        <v>349</v>
      </c>
      <c r="J32" s="45">
        <v>3509.3833333333332</v>
      </c>
      <c r="K32" s="46">
        <v>3246</v>
      </c>
      <c r="L32" s="63"/>
      <c r="M32" s="60"/>
      <c r="N32" s="63"/>
      <c r="O32" s="61"/>
      <c r="P32" s="63"/>
      <c r="Q32" s="63"/>
      <c r="R32" s="63"/>
      <c r="S32" s="61"/>
      <c r="T32" s="63"/>
      <c r="U32" s="63"/>
      <c r="V32" s="63"/>
      <c r="W32" s="61"/>
      <c r="X32" s="63"/>
      <c r="Y32" s="63"/>
      <c r="Z32" s="63"/>
      <c r="AA32" s="61"/>
    </row>
    <row r="33" spans="1:27" ht="12.75" customHeight="1" x14ac:dyDescent="0.25">
      <c r="A33" s="44" t="s">
        <v>46</v>
      </c>
      <c r="B33" s="47">
        <v>70803</v>
      </c>
      <c r="C33" s="47">
        <v>71422</v>
      </c>
      <c r="D33" s="47">
        <v>7122</v>
      </c>
      <c r="E33" s="45">
        <v>639096.3430205019</v>
      </c>
      <c r="F33" s="46">
        <v>629268</v>
      </c>
      <c r="G33" s="47">
        <v>98466</v>
      </c>
      <c r="H33" s="47">
        <v>99214</v>
      </c>
      <c r="I33" s="47">
        <v>5719</v>
      </c>
      <c r="J33" s="45">
        <v>649454.5804378445</v>
      </c>
      <c r="K33" s="46">
        <v>632028</v>
      </c>
      <c r="L33" s="63"/>
      <c r="M33" s="63"/>
      <c r="N33" s="63"/>
      <c r="O33" s="61"/>
      <c r="P33" s="63"/>
      <c r="Q33" s="63"/>
      <c r="R33" s="63"/>
      <c r="S33" s="61"/>
      <c r="T33" s="63"/>
      <c r="U33" s="63"/>
      <c r="V33" s="63"/>
      <c r="W33" s="61"/>
      <c r="X33" s="63"/>
      <c r="Y33" s="63"/>
      <c r="Z33" s="63"/>
      <c r="AA33" s="61"/>
    </row>
    <row r="34" spans="1:27" ht="12.75" customHeight="1" x14ac:dyDescent="0.25">
      <c r="A34" s="44" t="s">
        <v>47</v>
      </c>
      <c r="B34" s="44"/>
      <c r="C34" s="70"/>
      <c r="D34" s="47"/>
      <c r="E34" s="45">
        <v>15159</v>
      </c>
      <c r="F34" s="46">
        <v>11816</v>
      </c>
      <c r="G34" s="44"/>
      <c r="H34" s="70"/>
      <c r="I34" s="47"/>
      <c r="J34" s="45">
        <v>15159</v>
      </c>
      <c r="K34" s="46">
        <v>7930</v>
      </c>
      <c r="L34" s="60"/>
      <c r="M34" s="60"/>
      <c r="N34" s="63"/>
      <c r="O34" s="61"/>
      <c r="P34" s="63"/>
      <c r="Q34" s="63"/>
      <c r="R34" s="63"/>
      <c r="S34" s="61"/>
      <c r="T34" s="63"/>
      <c r="U34" s="63"/>
      <c r="V34" s="63"/>
      <c r="W34" s="61"/>
      <c r="X34" s="63"/>
      <c r="Y34" s="63"/>
      <c r="Z34" s="63"/>
      <c r="AA34" s="61"/>
    </row>
    <row r="35" spans="1:27" ht="10.5" x14ac:dyDescent="0.25">
      <c r="A35" s="3"/>
      <c r="B35" s="11"/>
      <c r="C35" s="3"/>
      <c r="D35" s="3"/>
      <c r="E35" s="11"/>
      <c r="F35" s="12"/>
      <c r="G35" s="11"/>
      <c r="H35" s="3"/>
      <c r="I35" s="3"/>
      <c r="J35" s="11"/>
      <c r="P35" s="24"/>
      <c r="Q35" s="24"/>
      <c r="R35" s="24"/>
      <c r="S35" s="12"/>
      <c r="T35" s="24"/>
      <c r="U35" s="24"/>
      <c r="V35" s="24"/>
      <c r="W35" s="12"/>
      <c r="X35" s="24"/>
      <c r="Y35" s="25"/>
      <c r="Z35" s="25"/>
      <c r="AA35" s="25"/>
    </row>
    <row r="36" spans="1:27" ht="20.5" x14ac:dyDescent="0.25">
      <c r="A36" s="31" t="s">
        <v>48</v>
      </c>
      <c r="B36" s="11"/>
      <c r="C36" s="3"/>
      <c r="D36" s="3"/>
      <c r="E36" s="11"/>
      <c r="F36" s="12"/>
      <c r="G36" s="11"/>
      <c r="H36" s="3"/>
      <c r="I36" s="3"/>
      <c r="J36" s="11"/>
      <c r="P36" s="24"/>
      <c r="Q36" s="29"/>
      <c r="R36" s="24"/>
      <c r="S36" s="12"/>
      <c r="T36" s="24"/>
      <c r="U36" s="24"/>
      <c r="V36" s="24"/>
      <c r="W36" s="12"/>
      <c r="X36" s="24"/>
      <c r="Y36" s="25"/>
      <c r="Z36" s="25"/>
      <c r="AA36" s="25"/>
    </row>
    <row r="37" spans="1:27" ht="10.5" x14ac:dyDescent="0.25">
      <c r="A37" s="3"/>
      <c r="B37" s="11"/>
      <c r="C37" s="3"/>
      <c r="D37" s="3"/>
      <c r="E37" s="11"/>
      <c r="F37" s="11"/>
      <c r="G37" s="11"/>
      <c r="H37" s="3"/>
      <c r="I37" s="3"/>
      <c r="J37" s="11"/>
      <c r="P37" s="24"/>
      <c r="Q37" s="24"/>
      <c r="R37" s="24"/>
      <c r="S37" s="12"/>
      <c r="T37" s="24"/>
      <c r="U37" s="24"/>
      <c r="V37" s="24"/>
      <c r="W37" s="12"/>
      <c r="X37" s="24"/>
      <c r="Y37" s="25"/>
      <c r="Z37" s="25"/>
      <c r="AA37" s="25"/>
    </row>
    <row r="38" spans="1:27" ht="10.5" x14ac:dyDescent="0.25">
      <c r="A38" s="3"/>
      <c r="B38" s="11"/>
      <c r="C38" s="3"/>
      <c r="D38" s="3"/>
      <c r="E38" s="11"/>
      <c r="F38" s="11"/>
      <c r="G38" s="11"/>
      <c r="H38" s="3"/>
      <c r="I38" s="3"/>
      <c r="J38" s="11"/>
      <c r="P38" s="24"/>
      <c r="Q38" s="24"/>
      <c r="R38" s="24"/>
      <c r="S38" s="12"/>
      <c r="T38" s="24"/>
      <c r="U38" s="24"/>
      <c r="V38" s="24"/>
      <c r="W38" s="12"/>
      <c r="X38" s="24"/>
      <c r="Y38" s="25"/>
      <c r="Z38" s="25"/>
      <c r="AA38" s="25"/>
    </row>
    <row r="39" spans="1:27" x14ac:dyDescent="0.2">
      <c r="P39" s="26"/>
    </row>
  </sheetData>
  <pageMargins left="0.11811023622047245" right="0.11811023622047245" top="0.15748031496062992" bottom="0" header="0.31496062992125984" footer="0.31496062992125984"/>
  <pageSetup paperSize="8" scale="66" orientation="landscape" r:id="rId1"/>
  <headerFooter>
    <oddHeader>&amp;C&amp;"Calibri"&amp;10&amp;K000000 Fluvius - Intern&amp;1#_x000D_</oddHead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FA5BA-B79B-408C-8E87-82E008A1AF54}">
  <sheetPr>
    <pageSetUpPr fitToPage="1"/>
  </sheetPr>
  <dimension ref="A1:AA39"/>
  <sheetViews>
    <sheetView zoomScaleNormal="100" workbookViewId="0">
      <selection activeCell="B7" sqref="B7:K34"/>
    </sheetView>
  </sheetViews>
  <sheetFormatPr defaultColWidth="9.26953125" defaultRowHeight="10" x14ac:dyDescent="0.2"/>
  <cols>
    <col min="1" max="1" width="40.26953125" style="1" customWidth="1"/>
    <col min="2" max="2" width="12.453125" style="1" customWidth="1"/>
    <col min="3" max="3" width="12.26953125" style="1" customWidth="1"/>
    <col min="4" max="4" width="11.7265625" style="1" customWidth="1"/>
    <col min="5" max="5" width="10.453125" style="1" customWidth="1"/>
    <col min="6" max="6" width="10" style="1" customWidth="1"/>
    <col min="7" max="7" width="12.453125" style="1" customWidth="1"/>
    <col min="8" max="8" width="12.26953125" style="1" customWidth="1"/>
    <col min="9" max="9" width="11.7265625" style="1" customWidth="1"/>
    <col min="10" max="10" width="10" style="1" customWidth="1"/>
    <col min="11" max="11" width="13.26953125" style="1" customWidth="1"/>
    <col min="12" max="12" width="12.26953125" style="1" customWidth="1"/>
    <col min="13" max="13" width="12" style="1" customWidth="1"/>
    <col min="14" max="14" width="10.26953125" style="1" bestFit="1" customWidth="1"/>
    <col min="15" max="15" width="11.7265625" style="1" customWidth="1"/>
    <col min="16" max="17" width="12" style="1" customWidth="1"/>
    <col min="18" max="18" width="10.26953125" style="1" bestFit="1" customWidth="1"/>
    <col min="19" max="19" width="11.26953125" style="1" customWidth="1"/>
    <col min="20" max="20" width="11.7265625" style="1" customWidth="1"/>
    <col min="21" max="21" width="12.26953125" style="1" customWidth="1"/>
    <col min="22" max="22" width="10.26953125" style="1" bestFit="1" customWidth="1"/>
    <col min="23" max="23" width="11.7265625" style="1" customWidth="1"/>
    <col min="24" max="25" width="12" style="1" customWidth="1"/>
    <col min="26" max="26" width="10.26953125" style="1" bestFit="1" customWidth="1"/>
    <col min="27" max="27" width="11.26953125" style="1" customWidth="1"/>
    <col min="28" max="16384" width="9.26953125" style="1"/>
  </cols>
  <sheetData>
    <row r="1" spans="1:27" ht="12.5" x14ac:dyDescent="0.25">
      <c r="A1" s="9" t="s">
        <v>51</v>
      </c>
      <c r="B1" s="10"/>
      <c r="C1" s="12"/>
      <c r="D1" s="11"/>
      <c r="E1" s="2"/>
      <c r="F1" s="10"/>
      <c r="G1" s="10"/>
      <c r="H1" s="12"/>
      <c r="I1" s="11"/>
      <c r="J1" s="2"/>
      <c r="K1" s="10" t="s">
        <v>1</v>
      </c>
      <c r="L1" s="11">
        <v>2025</v>
      </c>
      <c r="M1" s="25"/>
      <c r="N1" s="25"/>
      <c r="O1" s="11"/>
      <c r="P1" s="25"/>
      <c r="Q1" s="25"/>
      <c r="R1" s="25"/>
      <c r="S1" s="11"/>
      <c r="T1" s="25"/>
      <c r="U1" s="25"/>
      <c r="V1" s="25"/>
      <c r="W1" s="11"/>
      <c r="X1" s="25"/>
      <c r="Y1" s="25"/>
      <c r="Z1" s="25"/>
      <c r="AA1" s="11"/>
    </row>
    <row r="2" spans="1:27" s="28" customFormat="1" ht="31.5" customHeight="1" x14ac:dyDescent="0.25">
      <c r="A2" s="27"/>
      <c r="B2" s="32">
        <f>L2-2</f>
        <v>2023</v>
      </c>
      <c r="C2" s="32">
        <f>L2-2</f>
        <v>2023</v>
      </c>
      <c r="D2" s="32">
        <f>L2-2</f>
        <v>2023</v>
      </c>
      <c r="E2" s="32" t="str">
        <f>"geplande toestand na "&amp;D2&amp;" (vorig IP)"</f>
        <v>geplande toestand na 2023 (vorig IP)</v>
      </c>
      <c r="F2" s="32" t="str">
        <f>"reële toestand na "&amp;D2</f>
        <v>reële toestand na 2023</v>
      </c>
      <c r="G2" s="32">
        <f>L2-1</f>
        <v>2024</v>
      </c>
      <c r="H2" s="32">
        <f>L2-1</f>
        <v>2024</v>
      </c>
      <c r="I2" s="32">
        <f>L2-1</f>
        <v>2024</v>
      </c>
      <c r="J2" s="32" t="str">
        <f>"geplande toestand na "&amp;I2&amp;" (vorig IP)"</f>
        <v>geplande toestand na 2024 (vorig IP)</v>
      </c>
      <c r="K2" s="33" t="str">
        <f>"reële toestand bij aanvang "&amp;N2</f>
        <v>reële toestand bij aanvang 2025</v>
      </c>
      <c r="L2" s="32">
        <f>L1</f>
        <v>2025</v>
      </c>
      <c r="M2" s="32">
        <f>L1</f>
        <v>2025</v>
      </c>
      <c r="N2" s="32">
        <f>L1</f>
        <v>2025</v>
      </c>
      <c r="O2" s="34" t="str">
        <f>"geplande toestand na "&amp;N2</f>
        <v>geplande toestand na 2025</v>
      </c>
      <c r="P2" s="32">
        <f>L1+1</f>
        <v>2026</v>
      </c>
      <c r="Q2" s="32">
        <f>L1+1</f>
        <v>2026</v>
      </c>
      <c r="R2" s="35">
        <f>L1+1</f>
        <v>2026</v>
      </c>
      <c r="S2" s="34" t="str">
        <f>"geplande toestand na "&amp;R2</f>
        <v>geplande toestand na 2026</v>
      </c>
      <c r="T2" s="32">
        <f>L1+2</f>
        <v>2027</v>
      </c>
      <c r="U2" s="32">
        <f>L1+2</f>
        <v>2027</v>
      </c>
      <c r="V2" s="32">
        <f>L1+2</f>
        <v>2027</v>
      </c>
      <c r="W2" s="34" t="str">
        <f>"geplande toestand na "&amp;V2</f>
        <v>geplande toestand na 2027</v>
      </c>
      <c r="X2" s="32">
        <f>L1+3</f>
        <v>2028</v>
      </c>
      <c r="Y2" s="32">
        <f>L1+3</f>
        <v>2028</v>
      </c>
      <c r="Z2" s="32">
        <f>L1+3</f>
        <v>2028</v>
      </c>
      <c r="AA2" s="34" t="str">
        <f>"geplande toestand na "&amp;Z2</f>
        <v>geplande toestand na 2028</v>
      </c>
    </row>
    <row r="3" spans="1:27" ht="10.5" x14ac:dyDescent="0.25">
      <c r="A3" s="3"/>
      <c r="B3" s="36" t="s">
        <v>2</v>
      </c>
      <c r="C3" s="36" t="s">
        <v>2</v>
      </c>
      <c r="D3" s="36" t="s">
        <v>2</v>
      </c>
      <c r="E3" s="13"/>
      <c r="F3" s="14"/>
      <c r="G3" s="36" t="s">
        <v>3</v>
      </c>
      <c r="H3" s="36" t="s">
        <v>3</v>
      </c>
      <c r="I3" s="36" t="s">
        <v>3</v>
      </c>
      <c r="J3" s="13"/>
      <c r="K3" s="14"/>
      <c r="L3" s="36" t="s">
        <v>4</v>
      </c>
      <c r="M3" s="36" t="s">
        <v>4</v>
      </c>
      <c r="N3" s="36" t="s">
        <v>4</v>
      </c>
      <c r="O3" s="14"/>
      <c r="P3" s="37" t="s">
        <v>5</v>
      </c>
      <c r="Q3" s="37" t="s">
        <v>5</v>
      </c>
      <c r="R3" s="37" t="s">
        <v>5</v>
      </c>
      <c r="S3" s="38"/>
      <c r="T3" s="37" t="s">
        <v>6</v>
      </c>
      <c r="U3" s="37" t="s">
        <v>6</v>
      </c>
      <c r="V3" s="37" t="s">
        <v>6</v>
      </c>
      <c r="W3" s="38"/>
      <c r="X3" s="37" t="s">
        <v>7</v>
      </c>
      <c r="Y3" s="37" t="s">
        <v>7</v>
      </c>
      <c r="Z3" s="37" t="s">
        <v>7</v>
      </c>
      <c r="AA3" s="38"/>
    </row>
    <row r="4" spans="1:27" ht="32" thickBot="1" x14ac:dyDescent="0.3">
      <c r="A4" s="4" t="s">
        <v>0</v>
      </c>
      <c r="B4" s="15" t="s">
        <v>8</v>
      </c>
      <c r="C4" s="16" t="s">
        <v>9</v>
      </c>
      <c r="D4" s="17" t="s">
        <v>10</v>
      </c>
      <c r="E4" s="18" t="s">
        <v>11</v>
      </c>
      <c r="F4" s="5" t="s">
        <v>12</v>
      </c>
      <c r="G4" s="15" t="s">
        <v>8</v>
      </c>
      <c r="H4" s="16" t="s">
        <v>9</v>
      </c>
      <c r="I4" s="17" t="s">
        <v>10</v>
      </c>
      <c r="J4" s="18" t="s">
        <v>13</v>
      </c>
      <c r="K4" s="5" t="s">
        <v>14</v>
      </c>
      <c r="L4" s="71" t="s">
        <v>15</v>
      </c>
      <c r="M4" s="72" t="s">
        <v>16</v>
      </c>
      <c r="N4" s="73" t="s">
        <v>17</v>
      </c>
      <c r="O4" s="74" t="s">
        <v>18</v>
      </c>
      <c r="P4" s="71" t="s">
        <v>15</v>
      </c>
      <c r="Q4" s="72" t="s">
        <v>16</v>
      </c>
      <c r="R4" s="73" t="s">
        <v>17</v>
      </c>
      <c r="S4" s="74" t="s">
        <v>19</v>
      </c>
      <c r="T4" s="71" t="s">
        <v>15</v>
      </c>
      <c r="U4" s="72" t="s">
        <v>16</v>
      </c>
      <c r="V4" s="73" t="s">
        <v>17</v>
      </c>
      <c r="W4" s="74" t="s">
        <v>20</v>
      </c>
      <c r="X4" s="71" t="s">
        <v>8</v>
      </c>
      <c r="Y4" s="72" t="s">
        <v>9</v>
      </c>
      <c r="Z4" s="73" t="s">
        <v>17</v>
      </c>
      <c r="AA4" s="74" t="s">
        <v>21</v>
      </c>
    </row>
    <row r="5" spans="1:27" ht="12.75" customHeight="1" x14ac:dyDescent="0.25">
      <c r="A5" s="6"/>
      <c r="B5" s="19"/>
      <c r="C5" s="20"/>
      <c r="D5" s="20"/>
      <c r="E5" s="21"/>
      <c r="F5" s="7"/>
      <c r="G5" s="19"/>
      <c r="H5" s="20"/>
      <c r="I5" s="20"/>
      <c r="J5" s="21"/>
      <c r="K5" s="7"/>
      <c r="L5" s="75"/>
      <c r="M5" s="75"/>
      <c r="N5" s="75"/>
      <c r="O5" s="76"/>
      <c r="P5" s="77"/>
      <c r="Q5" s="77"/>
      <c r="R5" s="77"/>
      <c r="S5" s="78"/>
      <c r="T5" s="77"/>
      <c r="U5" s="77"/>
      <c r="V5" s="77"/>
      <c r="W5" s="78"/>
      <c r="X5" s="77"/>
      <c r="Y5" s="77"/>
      <c r="Z5" s="77"/>
      <c r="AA5" s="78"/>
    </row>
    <row r="6" spans="1:27" ht="12.75" customHeight="1" x14ac:dyDescent="0.25">
      <c r="A6" s="39" t="s">
        <v>22</v>
      </c>
      <c r="B6" s="40"/>
      <c r="C6" s="41"/>
      <c r="D6" s="41"/>
      <c r="E6" s="42"/>
      <c r="F6" s="23"/>
      <c r="G6" s="40"/>
      <c r="H6" s="41"/>
      <c r="I6" s="41"/>
      <c r="J6" s="42"/>
      <c r="K6" s="23"/>
      <c r="L6" s="60"/>
      <c r="M6" s="60"/>
      <c r="N6" s="60"/>
      <c r="O6" s="61"/>
      <c r="P6" s="60"/>
      <c r="Q6" s="60"/>
      <c r="R6" s="60"/>
      <c r="S6" s="62"/>
      <c r="T6" s="60"/>
      <c r="U6" s="60"/>
      <c r="V6" s="60"/>
      <c r="W6" s="62"/>
      <c r="X6" s="60"/>
      <c r="Y6" s="60"/>
      <c r="Z6" s="60"/>
      <c r="AA6" s="62"/>
    </row>
    <row r="7" spans="1:27" ht="12.75" customHeight="1" x14ac:dyDescent="0.25">
      <c r="A7" s="44" t="s">
        <v>23</v>
      </c>
      <c r="B7" s="44">
        <v>0</v>
      </c>
      <c r="C7" s="49">
        <v>3780.047</v>
      </c>
      <c r="D7" s="49">
        <v>0</v>
      </c>
      <c r="E7" s="45">
        <v>19484.992999999999</v>
      </c>
      <c r="F7" s="22">
        <v>14667.977999999997</v>
      </c>
      <c r="G7" s="44">
        <v>0</v>
      </c>
      <c r="H7" s="49">
        <v>1931.0449999999998</v>
      </c>
      <c r="I7" s="49">
        <v>0</v>
      </c>
      <c r="J7" s="45">
        <v>13484.992999999999</v>
      </c>
      <c r="K7" s="22">
        <v>13826.98</v>
      </c>
      <c r="L7" s="60"/>
      <c r="M7" s="79"/>
      <c r="N7" s="60"/>
      <c r="O7" s="61"/>
      <c r="P7" s="60"/>
      <c r="Q7" s="60"/>
      <c r="R7" s="60"/>
      <c r="S7" s="61"/>
      <c r="T7" s="63"/>
      <c r="U7" s="80"/>
      <c r="V7" s="63"/>
      <c r="W7" s="61"/>
      <c r="X7" s="63"/>
      <c r="Y7" s="80"/>
      <c r="Z7" s="63"/>
      <c r="AA7" s="61"/>
    </row>
    <row r="8" spans="1:27" ht="12.75" customHeight="1" x14ac:dyDescent="0.25">
      <c r="A8" s="44" t="s">
        <v>24</v>
      </c>
      <c r="B8" s="44">
        <v>0</v>
      </c>
      <c r="C8" s="49">
        <v>0</v>
      </c>
      <c r="D8" s="49">
        <v>0</v>
      </c>
      <c r="E8" s="45">
        <v>0</v>
      </c>
      <c r="F8" s="22">
        <v>0</v>
      </c>
      <c r="G8" s="44">
        <v>0</v>
      </c>
      <c r="H8" s="49">
        <v>0</v>
      </c>
      <c r="I8" s="49">
        <v>0</v>
      </c>
      <c r="J8" s="45">
        <v>0</v>
      </c>
      <c r="K8" s="22">
        <v>0</v>
      </c>
      <c r="L8" s="63"/>
      <c r="M8" s="63"/>
      <c r="N8" s="63"/>
      <c r="O8" s="61"/>
      <c r="P8" s="60"/>
      <c r="Q8" s="60"/>
      <c r="R8" s="60"/>
      <c r="S8" s="62"/>
      <c r="T8" s="60"/>
      <c r="U8" s="60"/>
      <c r="V8" s="60"/>
      <c r="W8" s="62"/>
      <c r="X8" s="60"/>
      <c r="Y8" s="60"/>
      <c r="Z8" s="60"/>
      <c r="AA8" s="62"/>
    </row>
    <row r="9" spans="1:27" ht="12.75" customHeight="1" x14ac:dyDescent="0.25">
      <c r="A9" s="44" t="s">
        <v>25</v>
      </c>
      <c r="B9" s="48">
        <v>59619.49700000001</v>
      </c>
      <c r="C9" s="49">
        <v>55839.450000000012</v>
      </c>
      <c r="D9" s="49">
        <v>68469.18299999999</v>
      </c>
      <c r="E9" s="45">
        <v>6924198.7989999996</v>
      </c>
      <c r="F9" s="22">
        <v>6916931.4290000005</v>
      </c>
      <c r="G9" s="48">
        <v>83253.142000000022</v>
      </c>
      <c r="H9" s="49">
        <v>81322.097000000023</v>
      </c>
      <c r="I9" s="49">
        <v>121857.00000000001</v>
      </c>
      <c r="J9" s="45">
        <v>7060313.7989999996</v>
      </c>
      <c r="K9" s="22">
        <v>7041945.8410000009</v>
      </c>
      <c r="L9" s="63"/>
      <c r="M9" s="63"/>
      <c r="N9" s="63"/>
      <c r="O9" s="61"/>
      <c r="P9" s="63"/>
      <c r="Q9" s="63"/>
      <c r="R9" s="63"/>
      <c r="S9" s="61"/>
      <c r="T9" s="63"/>
      <c r="U9" s="63"/>
      <c r="V9" s="63"/>
      <c r="W9" s="61"/>
      <c r="X9" s="63"/>
      <c r="Y9" s="63"/>
      <c r="Z9" s="63"/>
      <c r="AA9" s="61"/>
    </row>
    <row r="10" spans="1:27" s="30" customFormat="1" ht="12.75" customHeight="1" x14ac:dyDescent="0.25">
      <c r="A10" s="50" t="s">
        <v>26</v>
      </c>
      <c r="B10" s="51">
        <v>59619.49700000001</v>
      </c>
      <c r="C10" s="52">
        <v>59619.49700000001</v>
      </c>
      <c r="D10" s="52">
        <v>68469.18299999999</v>
      </c>
      <c r="E10" s="45">
        <v>6943683.7919999994</v>
      </c>
      <c r="F10" s="22">
        <v>6931599.4070000006</v>
      </c>
      <c r="G10" s="51">
        <v>83253.142000000022</v>
      </c>
      <c r="H10" s="52">
        <v>83253.142000000022</v>
      </c>
      <c r="I10" s="52">
        <v>121857.00000000001</v>
      </c>
      <c r="J10" s="45">
        <v>7073798.7919999994</v>
      </c>
      <c r="K10" s="22">
        <v>7055772.8210000014</v>
      </c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</row>
    <row r="11" spans="1:27" ht="12.75" customHeight="1" x14ac:dyDescent="0.25">
      <c r="A11" s="39" t="s">
        <v>27</v>
      </c>
      <c r="B11" s="39"/>
      <c r="C11" s="42"/>
      <c r="D11" s="42"/>
      <c r="E11" s="42"/>
      <c r="F11" s="42"/>
      <c r="G11" s="39"/>
      <c r="H11" s="42"/>
      <c r="I11" s="42"/>
      <c r="J11" s="42"/>
      <c r="K11" s="42"/>
      <c r="L11" s="63"/>
      <c r="M11" s="63"/>
      <c r="N11" s="63"/>
      <c r="O11" s="61"/>
      <c r="P11" s="63"/>
      <c r="Q11" s="63"/>
      <c r="R11" s="63"/>
      <c r="S11" s="61"/>
      <c r="T11" s="63"/>
      <c r="U11" s="63"/>
      <c r="V11" s="63"/>
      <c r="W11" s="61"/>
      <c r="X11" s="63"/>
      <c r="Y11" s="63"/>
      <c r="Z11" s="63"/>
      <c r="AA11" s="61"/>
    </row>
    <row r="12" spans="1:27" ht="12.65" customHeight="1" x14ac:dyDescent="0.25">
      <c r="A12" s="44" t="s">
        <v>23</v>
      </c>
      <c r="B12" s="44">
        <v>0</v>
      </c>
      <c r="C12" s="49">
        <v>4909.0429999999997</v>
      </c>
      <c r="D12" s="49">
        <v>0</v>
      </c>
      <c r="E12" s="45">
        <v>188012</v>
      </c>
      <c r="F12" s="46">
        <v>175169.03899999996</v>
      </c>
      <c r="G12" s="44">
        <v>0</v>
      </c>
      <c r="H12" s="49">
        <v>12156.657999999999</v>
      </c>
      <c r="I12" s="49">
        <v>0</v>
      </c>
      <c r="J12" s="45">
        <v>139212</v>
      </c>
      <c r="K12" s="46">
        <v>134391.07900000003</v>
      </c>
      <c r="L12" s="63"/>
      <c r="M12" s="63"/>
      <c r="N12" s="63"/>
      <c r="O12" s="61"/>
      <c r="P12" s="63"/>
      <c r="Q12" s="63"/>
      <c r="R12" s="63"/>
      <c r="S12" s="61"/>
      <c r="T12" s="63"/>
      <c r="U12" s="63"/>
      <c r="V12" s="63"/>
      <c r="W12" s="61"/>
      <c r="X12" s="63"/>
      <c r="Y12" s="63"/>
      <c r="Z12" s="63"/>
      <c r="AA12" s="61"/>
    </row>
    <row r="13" spans="1:27" ht="12.75" customHeight="1" x14ac:dyDescent="0.25">
      <c r="A13" s="44" t="s">
        <v>24</v>
      </c>
      <c r="B13" s="49">
        <v>8453.4039999999986</v>
      </c>
      <c r="C13" s="49">
        <v>31286.113000000005</v>
      </c>
      <c r="D13" s="49">
        <v>5312.1309999999994</v>
      </c>
      <c r="E13" s="45">
        <v>2620762</v>
      </c>
      <c r="F13" s="46">
        <v>2587340.4819999998</v>
      </c>
      <c r="G13" s="49">
        <v>16303.513999999999</v>
      </c>
      <c r="H13" s="49">
        <v>30766.203000000005</v>
      </c>
      <c r="I13" s="49">
        <v>8283.4560000000001</v>
      </c>
      <c r="J13" s="45">
        <v>2710334</v>
      </c>
      <c r="K13" s="46">
        <v>2587117.8250000007</v>
      </c>
      <c r="L13" s="63"/>
      <c r="M13" s="63"/>
      <c r="N13" s="63"/>
      <c r="O13" s="61"/>
      <c r="P13" s="63"/>
      <c r="Q13" s="63"/>
      <c r="R13" s="63"/>
      <c r="S13" s="61"/>
      <c r="T13" s="63"/>
      <c r="U13" s="63"/>
      <c r="V13" s="63"/>
      <c r="W13" s="61"/>
      <c r="X13" s="63"/>
      <c r="Y13" s="63"/>
      <c r="Z13" s="63"/>
      <c r="AA13" s="61"/>
    </row>
    <row r="14" spans="1:27" ht="12.75" customHeight="1" x14ac:dyDescent="0.25">
      <c r="A14" s="44" t="s">
        <v>25</v>
      </c>
      <c r="B14" s="49">
        <v>95690.226000000024</v>
      </c>
      <c r="C14" s="49">
        <v>67948.474000000017</v>
      </c>
      <c r="D14" s="49">
        <v>158469.92700000003</v>
      </c>
      <c r="E14" s="45">
        <v>10140371</v>
      </c>
      <c r="F14" s="46">
        <v>10098322.564999996</v>
      </c>
      <c r="G14" s="49">
        <v>83399.345000000001</v>
      </c>
      <c r="H14" s="49">
        <v>56779.997999999992</v>
      </c>
      <c r="I14" s="49">
        <v>211433.49900000001</v>
      </c>
      <c r="J14" s="45">
        <v>10410996.52</v>
      </c>
      <c r="K14" s="46">
        <v>10347082.350000001</v>
      </c>
      <c r="L14" s="63"/>
      <c r="M14" s="63"/>
      <c r="N14" s="63"/>
      <c r="O14" s="61"/>
      <c r="P14" s="63"/>
      <c r="Q14" s="63"/>
      <c r="R14" s="63"/>
      <c r="S14" s="61"/>
      <c r="T14" s="63"/>
      <c r="U14" s="63"/>
      <c r="V14" s="63"/>
      <c r="W14" s="61"/>
      <c r="X14" s="63"/>
      <c r="Y14" s="63"/>
      <c r="Z14" s="63"/>
      <c r="AA14" s="61"/>
    </row>
    <row r="15" spans="1:27" ht="12.75" customHeight="1" x14ac:dyDescent="0.25">
      <c r="A15" s="44" t="s">
        <v>28</v>
      </c>
      <c r="B15" s="69"/>
      <c r="C15" s="69"/>
      <c r="D15" s="69"/>
      <c r="E15" s="69"/>
      <c r="F15" s="69"/>
      <c r="G15" s="69"/>
      <c r="H15" s="69"/>
      <c r="I15" s="69"/>
      <c r="J15" s="69"/>
      <c r="K15" s="46">
        <v>0</v>
      </c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</row>
    <row r="16" spans="1:27" ht="12.75" customHeight="1" x14ac:dyDescent="0.25">
      <c r="A16" s="44" t="s">
        <v>29</v>
      </c>
      <c r="B16" s="69"/>
      <c r="C16" s="69"/>
      <c r="D16" s="69"/>
      <c r="E16" s="69"/>
      <c r="F16" s="69"/>
      <c r="G16" s="69"/>
      <c r="H16" s="69"/>
      <c r="I16" s="69"/>
      <c r="J16" s="69"/>
      <c r="K16" s="46">
        <v>37653.154999999999</v>
      </c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</row>
    <row r="17" spans="1:27" ht="12.75" customHeight="1" x14ac:dyDescent="0.25">
      <c r="A17" s="44" t="s">
        <v>30</v>
      </c>
      <c r="B17" s="69"/>
      <c r="C17" s="69"/>
      <c r="D17" s="69"/>
      <c r="E17" s="69"/>
      <c r="F17" s="69"/>
      <c r="G17" s="69"/>
      <c r="H17" s="69"/>
      <c r="I17" s="69"/>
      <c r="J17" s="69"/>
      <c r="K17" s="46">
        <v>13030938.098999999</v>
      </c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</row>
    <row r="18" spans="1:27" s="30" customFormat="1" ht="12.75" customHeight="1" x14ac:dyDescent="0.25">
      <c r="A18" s="50" t="s">
        <v>31</v>
      </c>
      <c r="B18" s="52">
        <v>104143.63000000002</v>
      </c>
      <c r="C18" s="52">
        <v>104143.63000000002</v>
      </c>
      <c r="D18" s="52">
        <v>163782.05800000002</v>
      </c>
      <c r="E18" s="45">
        <v>12949145</v>
      </c>
      <c r="F18" s="46">
        <v>12860832.085999995</v>
      </c>
      <c r="G18" s="52">
        <v>99702.858999999997</v>
      </c>
      <c r="H18" s="52">
        <v>99702.858999999997</v>
      </c>
      <c r="I18" s="52">
        <v>219716.95500000002</v>
      </c>
      <c r="J18" s="45">
        <v>13260542.52</v>
      </c>
      <c r="K18" s="46">
        <v>13068591.254000003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</row>
    <row r="19" spans="1:27" ht="12.75" customHeight="1" x14ac:dyDescent="0.25">
      <c r="A19" s="39" t="s">
        <v>32</v>
      </c>
      <c r="B19" s="39"/>
      <c r="C19" s="42"/>
      <c r="D19" s="42"/>
      <c r="E19" s="42"/>
      <c r="F19" s="42"/>
      <c r="G19" s="39"/>
      <c r="H19" s="42"/>
      <c r="I19" s="42"/>
      <c r="J19" s="42"/>
      <c r="K19" s="42"/>
      <c r="L19" s="60"/>
      <c r="M19" s="60"/>
      <c r="N19" s="60"/>
      <c r="O19" s="61"/>
      <c r="P19" s="60"/>
      <c r="Q19" s="60"/>
      <c r="R19" s="60"/>
      <c r="S19" s="62"/>
      <c r="T19" s="60"/>
      <c r="U19" s="60"/>
      <c r="V19" s="60"/>
      <c r="W19" s="62"/>
      <c r="X19" s="60"/>
      <c r="Y19" s="60"/>
      <c r="Z19" s="60"/>
      <c r="AA19" s="62"/>
    </row>
    <row r="20" spans="1:27" ht="12.75" customHeight="1" x14ac:dyDescent="0.25">
      <c r="A20" s="44" t="s">
        <v>33</v>
      </c>
      <c r="B20" s="44">
        <v>0</v>
      </c>
      <c r="C20" s="47">
        <v>0</v>
      </c>
      <c r="D20" s="47">
        <v>0</v>
      </c>
      <c r="E20" s="45">
        <v>38</v>
      </c>
      <c r="F20" s="46">
        <v>36</v>
      </c>
      <c r="G20" s="44">
        <v>0</v>
      </c>
      <c r="H20" s="47">
        <v>0</v>
      </c>
      <c r="I20" s="47">
        <v>0</v>
      </c>
      <c r="J20" s="45">
        <v>38</v>
      </c>
      <c r="K20" s="46">
        <v>36</v>
      </c>
      <c r="L20" s="67"/>
      <c r="M20" s="67"/>
      <c r="N20" s="67"/>
      <c r="O20" s="61"/>
      <c r="P20" s="67"/>
      <c r="Q20" s="67"/>
      <c r="R20" s="67"/>
      <c r="S20" s="61"/>
      <c r="T20" s="67"/>
      <c r="U20" s="67"/>
      <c r="V20" s="67"/>
      <c r="W20" s="61"/>
      <c r="X20" s="67"/>
      <c r="Y20" s="67"/>
      <c r="Z20" s="67"/>
      <c r="AA20" s="61"/>
    </row>
    <row r="21" spans="1:27" ht="12.75" customHeight="1" x14ac:dyDescent="0.25">
      <c r="A21" s="44" t="s">
        <v>34</v>
      </c>
      <c r="B21" s="44">
        <v>0</v>
      </c>
      <c r="C21" s="47">
        <v>0</v>
      </c>
      <c r="D21" s="47">
        <v>0</v>
      </c>
      <c r="E21" s="45">
        <v>52</v>
      </c>
      <c r="F21" s="46">
        <v>50</v>
      </c>
      <c r="G21" s="44">
        <v>0</v>
      </c>
      <c r="H21" s="47">
        <v>0</v>
      </c>
      <c r="I21" s="47">
        <v>1</v>
      </c>
      <c r="J21" s="45">
        <v>52</v>
      </c>
      <c r="K21" s="46">
        <v>50</v>
      </c>
      <c r="L21" s="67"/>
      <c r="M21" s="67"/>
      <c r="N21" s="67"/>
      <c r="O21" s="61"/>
      <c r="P21" s="67"/>
      <c r="Q21" s="67"/>
      <c r="R21" s="67"/>
      <c r="S21" s="61"/>
      <c r="T21" s="67"/>
      <c r="U21" s="67"/>
      <c r="V21" s="67"/>
      <c r="W21" s="61"/>
      <c r="X21" s="67"/>
      <c r="Y21" s="67"/>
      <c r="Z21" s="67"/>
      <c r="AA21" s="61"/>
    </row>
    <row r="22" spans="1:27" ht="12.75" customHeight="1" x14ac:dyDescent="0.25">
      <c r="A22" s="39" t="s">
        <v>35</v>
      </c>
      <c r="B22" s="39"/>
      <c r="C22" s="42"/>
      <c r="D22" s="42"/>
      <c r="E22" s="42"/>
      <c r="F22" s="42"/>
      <c r="G22" s="39"/>
      <c r="H22" s="42"/>
      <c r="I22" s="42"/>
      <c r="J22" s="42"/>
      <c r="K22" s="42"/>
      <c r="L22" s="60"/>
      <c r="M22" s="60"/>
      <c r="N22" s="60"/>
      <c r="O22" s="61"/>
      <c r="P22" s="60"/>
      <c r="Q22" s="60"/>
      <c r="R22" s="60"/>
      <c r="S22" s="62"/>
      <c r="T22" s="60"/>
      <c r="U22" s="60"/>
      <c r="V22" s="60"/>
      <c r="W22" s="62"/>
      <c r="X22" s="60"/>
      <c r="Y22" s="60"/>
      <c r="Z22" s="60"/>
      <c r="AA22" s="62"/>
    </row>
    <row r="23" spans="1:27" ht="12.75" customHeight="1" x14ac:dyDescent="0.25">
      <c r="A23" s="44" t="s">
        <v>36</v>
      </c>
      <c r="B23" s="53" t="s">
        <v>60</v>
      </c>
      <c r="C23" s="53" t="s">
        <v>60</v>
      </c>
      <c r="D23" s="53">
        <v>57</v>
      </c>
      <c r="E23" s="45">
        <v>2515.9</v>
      </c>
      <c r="F23" s="46">
        <v>2435</v>
      </c>
      <c r="G23" s="53" t="s">
        <v>60</v>
      </c>
      <c r="H23" s="53" t="s">
        <v>60</v>
      </c>
      <c r="I23" s="53">
        <v>161</v>
      </c>
      <c r="J23" s="45">
        <v>2515.9</v>
      </c>
      <c r="K23" s="46">
        <v>2524</v>
      </c>
      <c r="L23" s="68"/>
      <c r="M23" s="68"/>
      <c r="N23" s="68"/>
      <c r="O23" s="61"/>
      <c r="P23" s="68"/>
      <c r="Q23" s="68"/>
      <c r="R23" s="63"/>
      <c r="S23" s="61"/>
      <c r="T23" s="68"/>
      <c r="U23" s="68"/>
      <c r="V23" s="63"/>
      <c r="W23" s="61"/>
      <c r="X23" s="68"/>
      <c r="Y23" s="68"/>
      <c r="Z23" s="63"/>
      <c r="AA23" s="61"/>
    </row>
    <row r="24" spans="1:27" ht="12.75" customHeight="1" x14ac:dyDescent="0.25">
      <c r="A24" s="44" t="s">
        <v>37</v>
      </c>
      <c r="B24" s="44">
        <v>35</v>
      </c>
      <c r="C24" s="47">
        <v>35</v>
      </c>
      <c r="D24" s="47">
        <v>67</v>
      </c>
      <c r="E24" s="45">
        <v>4040</v>
      </c>
      <c r="F24" s="46">
        <v>3989</v>
      </c>
      <c r="G24" s="44">
        <v>60</v>
      </c>
      <c r="H24" s="47">
        <v>60</v>
      </c>
      <c r="I24" s="47">
        <v>134</v>
      </c>
      <c r="J24" s="45">
        <v>4040</v>
      </c>
      <c r="K24" s="46">
        <v>4124</v>
      </c>
      <c r="L24" s="63"/>
      <c r="M24" s="63"/>
      <c r="N24" s="63"/>
      <c r="O24" s="61"/>
      <c r="P24" s="63"/>
      <c r="Q24" s="63"/>
      <c r="R24" s="63"/>
      <c r="S24" s="61"/>
      <c r="T24" s="63"/>
      <c r="U24" s="63"/>
      <c r="V24" s="63"/>
      <c r="W24" s="61"/>
      <c r="X24" s="63"/>
      <c r="Y24" s="63"/>
      <c r="Z24" s="63"/>
      <c r="AA24" s="61"/>
    </row>
    <row r="25" spans="1:27" ht="12.75" customHeight="1" x14ac:dyDescent="0.25">
      <c r="A25" s="44" t="s">
        <v>38</v>
      </c>
      <c r="B25" s="44">
        <v>27</v>
      </c>
      <c r="C25" s="47">
        <v>27</v>
      </c>
      <c r="D25" s="47">
        <v>56</v>
      </c>
      <c r="E25" s="45"/>
      <c r="F25" s="46">
        <v>4201</v>
      </c>
      <c r="G25" s="44">
        <v>64</v>
      </c>
      <c r="H25" s="47">
        <v>64</v>
      </c>
      <c r="I25" s="47">
        <v>144</v>
      </c>
      <c r="J25" s="45"/>
      <c r="K25" s="46">
        <v>4201</v>
      </c>
      <c r="L25" s="63"/>
      <c r="M25" s="63"/>
      <c r="N25" s="63"/>
      <c r="O25" s="61"/>
      <c r="P25" s="63"/>
      <c r="Q25" s="63"/>
      <c r="R25" s="63"/>
      <c r="S25" s="61"/>
      <c r="T25" s="63"/>
      <c r="U25" s="63"/>
      <c r="V25" s="63"/>
      <c r="W25" s="61"/>
      <c r="X25" s="63"/>
      <c r="Y25" s="63"/>
      <c r="Z25" s="63"/>
      <c r="AA25" s="61"/>
    </row>
    <row r="26" spans="1:27" ht="12.75" customHeight="1" x14ac:dyDescent="0.25">
      <c r="A26" s="44" t="s">
        <v>39</v>
      </c>
      <c r="B26" s="39"/>
      <c r="C26" s="42"/>
      <c r="D26" s="42"/>
      <c r="E26" s="42"/>
      <c r="F26" s="42"/>
      <c r="G26" s="39"/>
      <c r="H26" s="42"/>
      <c r="I26" s="42"/>
      <c r="J26" s="42"/>
      <c r="K26" s="46">
        <v>2613</v>
      </c>
      <c r="L26" s="60"/>
      <c r="M26" s="60"/>
      <c r="N26" s="60"/>
      <c r="O26" s="61"/>
      <c r="P26" s="63"/>
      <c r="Q26" s="63"/>
      <c r="R26" s="63"/>
      <c r="S26" s="61"/>
      <c r="T26" s="63"/>
      <c r="U26" s="63"/>
      <c r="V26" s="63"/>
      <c r="W26" s="61"/>
      <c r="X26" s="63"/>
      <c r="Y26" s="63"/>
      <c r="Z26" s="63"/>
      <c r="AA26" s="61"/>
    </row>
    <row r="27" spans="1:27" ht="12.75" customHeight="1" x14ac:dyDescent="0.25">
      <c r="A27" s="39" t="s">
        <v>40</v>
      </c>
      <c r="B27" s="39"/>
      <c r="C27" s="42"/>
      <c r="D27" s="42"/>
      <c r="E27" s="42"/>
      <c r="F27" s="42"/>
      <c r="G27" s="39"/>
      <c r="H27" s="42"/>
      <c r="I27" s="42"/>
      <c r="J27" s="42"/>
      <c r="K27" s="42"/>
      <c r="L27" s="60"/>
      <c r="M27" s="60"/>
      <c r="N27" s="60"/>
      <c r="O27" s="61"/>
      <c r="P27" s="63"/>
      <c r="Q27" s="63"/>
      <c r="R27" s="63"/>
      <c r="S27" s="61"/>
      <c r="T27" s="63"/>
      <c r="U27" s="63"/>
      <c r="V27" s="63"/>
      <c r="W27" s="61"/>
      <c r="X27" s="63"/>
      <c r="Y27" s="63"/>
      <c r="Z27" s="63"/>
      <c r="AA27" s="61"/>
    </row>
    <row r="28" spans="1:27" ht="12.75" customHeight="1" x14ac:dyDescent="0.25">
      <c r="A28" s="44" t="s">
        <v>41</v>
      </c>
      <c r="B28" s="44">
        <v>6</v>
      </c>
      <c r="C28" s="47">
        <v>6</v>
      </c>
      <c r="D28" s="53">
        <v>43</v>
      </c>
      <c r="E28" s="45">
        <v>4077.6</v>
      </c>
      <c r="F28" s="46">
        <v>3907</v>
      </c>
      <c r="G28" s="44">
        <v>23</v>
      </c>
      <c r="H28" s="47">
        <v>23</v>
      </c>
      <c r="I28" s="53">
        <v>113</v>
      </c>
      <c r="J28" s="45">
        <v>4303.2</v>
      </c>
      <c r="K28" s="46">
        <v>3966</v>
      </c>
      <c r="L28" s="63"/>
      <c r="M28" s="60"/>
      <c r="N28" s="63"/>
      <c r="O28" s="61"/>
      <c r="P28" s="63"/>
      <c r="Q28" s="63"/>
      <c r="R28" s="63"/>
      <c r="S28" s="61"/>
      <c r="T28" s="63"/>
      <c r="U28" s="63"/>
      <c r="V28" s="63"/>
      <c r="W28" s="61"/>
      <c r="X28" s="63"/>
      <c r="Y28" s="63"/>
      <c r="Z28" s="63"/>
      <c r="AA28" s="61"/>
    </row>
    <row r="29" spans="1:27" ht="12.75" customHeight="1" x14ac:dyDescent="0.25">
      <c r="A29" s="54" t="s">
        <v>42</v>
      </c>
      <c r="B29" s="49">
        <v>6454</v>
      </c>
      <c r="C29" s="47">
        <v>6932</v>
      </c>
      <c r="D29" s="47">
        <v>3904</v>
      </c>
      <c r="E29" s="45">
        <v>458121.93971270672</v>
      </c>
      <c r="F29" s="46">
        <v>456337</v>
      </c>
      <c r="G29" s="49">
        <v>4207</v>
      </c>
      <c r="H29" s="47">
        <v>5292</v>
      </c>
      <c r="I29" s="47">
        <v>5497</v>
      </c>
      <c r="J29" s="45">
        <v>464414.27534042217</v>
      </c>
      <c r="K29" s="46">
        <v>463364</v>
      </c>
      <c r="L29" s="63"/>
      <c r="M29" s="63"/>
      <c r="N29" s="63"/>
      <c r="O29" s="61"/>
      <c r="P29" s="63"/>
      <c r="Q29" s="63"/>
      <c r="R29" s="63"/>
      <c r="S29" s="61"/>
      <c r="T29" s="63"/>
      <c r="U29" s="63"/>
      <c r="V29" s="63"/>
      <c r="W29" s="61"/>
      <c r="X29" s="63"/>
      <c r="Y29" s="63"/>
      <c r="Z29" s="63"/>
      <c r="AA29" s="61"/>
    </row>
    <row r="30" spans="1:27" ht="12.75" customHeight="1" x14ac:dyDescent="0.25">
      <c r="A30" s="44" t="s">
        <v>43</v>
      </c>
      <c r="B30" s="53" t="s">
        <v>60</v>
      </c>
      <c r="C30" s="53" t="s">
        <v>60</v>
      </c>
      <c r="D30" s="47">
        <v>14</v>
      </c>
      <c r="E30" s="45">
        <v>1821.5</v>
      </c>
      <c r="F30" s="46">
        <v>2336</v>
      </c>
      <c r="G30" s="53" t="s">
        <v>60</v>
      </c>
      <c r="H30" s="53" t="s">
        <v>60</v>
      </c>
      <c r="I30" s="47">
        <v>48</v>
      </c>
      <c r="J30" s="45">
        <v>1850</v>
      </c>
      <c r="K30" s="46">
        <v>3964</v>
      </c>
      <c r="L30" s="68"/>
      <c r="M30" s="68"/>
      <c r="N30" s="63"/>
      <c r="O30" s="61"/>
      <c r="P30" s="68"/>
      <c r="Q30" s="68"/>
      <c r="R30" s="63"/>
      <c r="S30" s="61"/>
      <c r="T30" s="68"/>
      <c r="U30" s="68"/>
      <c r="V30" s="63"/>
      <c r="W30" s="61"/>
      <c r="X30" s="68"/>
      <c r="Y30" s="68"/>
      <c r="Z30" s="63"/>
      <c r="AA30" s="61"/>
    </row>
    <row r="31" spans="1:27" ht="12.75" customHeight="1" x14ac:dyDescent="0.25">
      <c r="A31" s="39" t="s">
        <v>44</v>
      </c>
      <c r="B31" s="39"/>
      <c r="C31" s="42"/>
      <c r="D31" s="42"/>
      <c r="E31" s="42"/>
      <c r="F31" s="42"/>
      <c r="G31" s="39"/>
      <c r="H31" s="42"/>
      <c r="I31" s="42"/>
      <c r="J31" s="42"/>
      <c r="K31" s="42"/>
      <c r="L31" s="60"/>
      <c r="M31" s="60"/>
      <c r="N31" s="60"/>
      <c r="O31" s="61"/>
      <c r="P31" s="60"/>
      <c r="Q31" s="60"/>
      <c r="R31" s="60"/>
      <c r="S31" s="61"/>
      <c r="T31" s="60"/>
      <c r="U31" s="60"/>
      <c r="V31" s="60"/>
      <c r="W31" s="61"/>
      <c r="X31" s="60"/>
      <c r="Y31" s="60"/>
      <c r="Z31" s="60"/>
      <c r="AA31" s="61"/>
    </row>
    <row r="32" spans="1:27" ht="12.75" customHeight="1" x14ac:dyDescent="0.25">
      <c r="A32" s="44" t="s">
        <v>45</v>
      </c>
      <c r="B32" s="44">
        <v>6</v>
      </c>
      <c r="C32" s="47">
        <v>6</v>
      </c>
      <c r="D32" s="53">
        <v>57</v>
      </c>
      <c r="E32" s="45">
        <v>4248.55</v>
      </c>
      <c r="F32" s="46">
        <v>4047</v>
      </c>
      <c r="G32" s="44">
        <v>23</v>
      </c>
      <c r="H32" s="47">
        <v>23</v>
      </c>
      <c r="I32" s="53">
        <v>161</v>
      </c>
      <c r="J32" s="45">
        <v>4475.0999999999995</v>
      </c>
      <c r="K32" s="46">
        <v>4069</v>
      </c>
      <c r="L32" s="63"/>
      <c r="M32" s="60"/>
      <c r="N32" s="63"/>
      <c r="O32" s="61"/>
      <c r="P32" s="63"/>
      <c r="Q32" s="63"/>
      <c r="R32" s="63"/>
      <c r="S32" s="61"/>
      <c r="T32" s="63"/>
      <c r="U32" s="63"/>
      <c r="V32" s="63"/>
      <c r="W32" s="61"/>
      <c r="X32" s="63"/>
      <c r="Y32" s="63"/>
      <c r="Z32" s="63"/>
      <c r="AA32" s="61"/>
    </row>
    <row r="33" spans="1:27" ht="12.75" customHeight="1" x14ac:dyDescent="0.25">
      <c r="A33" s="44" t="s">
        <v>46</v>
      </c>
      <c r="B33" s="47">
        <v>69106</v>
      </c>
      <c r="C33" s="47">
        <v>69160</v>
      </c>
      <c r="D33" s="47">
        <v>5463</v>
      </c>
      <c r="E33" s="45">
        <v>471520.98971270677</v>
      </c>
      <c r="F33" s="46">
        <v>466365</v>
      </c>
      <c r="G33" s="47">
        <v>62028</v>
      </c>
      <c r="H33" s="47">
        <v>62248</v>
      </c>
      <c r="I33" s="47">
        <v>5856</v>
      </c>
      <c r="J33" s="45">
        <v>480015.52534042229</v>
      </c>
      <c r="K33" s="46">
        <v>471396</v>
      </c>
      <c r="L33" s="63"/>
      <c r="M33" s="63"/>
      <c r="N33" s="63"/>
      <c r="O33" s="61"/>
      <c r="P33" s="63"/>
      <c r="Q33" s="63"/>
      <c r="R33" s="63"/>
      <c r="S33" s="61"/>
      <c r="T33" s="63"/>
      <c r="U33" s="63"/>
      <c r="V33" s="63"/>
      <c r="W33" s="61"/>
      <c r="X33" s="63"/>
      <c r="Y33" s="63"/>
      <c r="Z33" s="63"/>
      <c r="AA33" s="61"/>
    </row>
    <row r="34" spans="1:27" ht="12.75" customHeight="1" x14ac:dyDescent="0.25">
      <c r="A34" s="44" t="s">
        <v>47</v>
      </c>
      <c r="B34" s="44"/>
      <c r="C34" s="70"/>
      <c r="D34" s="47"/>
      <c r="E34" s="45">
        <v>8115</v>
      </c>
      <c r="F34" s="46">
        <v>5096</v>
      </c>
      <c r="G34" s="44"/>
      <c r="H34" s="70"/>
      <c r="I34" s="47"/>
      <c r="J34" s="45">
        <v>8115</v>
      </c>
      <c r="K34" s="46">
        <v>3408</v>
      </c>
      <c r="L34" s="60"/>
      <c r="M34" s="60"/>
      <c r="N34" s="63"/>
      <c r="O34" s="61"/>
      <c r="P34" s="63"/>
      <c r="Q34" s="63"/>
      <c r="R34" s="63"/>
      <c r="S34" s="61"/>
      <c r="T34" s="63"/>
      <c r="U34" s="63"/>
      <c r="V34" s="63"/>
      <c r="W34" s="61"/>
      <c r="X34" s="63"/>
      <c r="Y34" s="63"/>
      <c r="Z34" s="63"/>
      <c r="AA34" s="61"/>
    </row>
    <row r="35" spans="1:27" ht="10.5" x14ac:dyDescent="0.25">
      <c r="A35" s="3"/>
      <c r="B35" s="11"/>
      <c r="C35" s="3"/>
      <c r="D35" s="3"/>
      <c r="E35" s="11"/>
      <c r="F35" s="12"/>
      <c r="G35" s="11"/>
      <c r="H35" s="3"/>
      <c r="I35" s="3"/>
      <c r="J35" s="11"/>
      <c r="P35" s="24"/>
      <c r="Q35" s="24"/>
      <c r="R35" s="24"/>
      <c r="S35" s="12"/>
      <c r="T35" s="24"/>
      <c r="U35" s="24"/>
      <c r="V35" s="24"/>
      <c r="W35" s="12"/>
      <c r="X35" s="24"/>
      <c r="Y35" s="25"/>
      <c r="Z35" s="25"/>
      <c r="AA35" s="25"/>
    </row>
    <row r="36" spans="1:27" ht="20.5" x14ac:dyDescent="0.25">
      <c r="A36" s="31" t="s">
        <v>48</v>
      </c>
      <c r="B36" s="11"/>
      <c r="C36" s="3"/>
      <c r="D36" s="3"/>
      <c r="E36" s="11"/>
      <c r="F36" s="12"/>
      <c r="G36" s="11"/>
      <c r="H36" s="3"/>
      <c r="I36" s="3"/>
      <c r="J36" s="11"/>
      <c r="P36" s="24"/>
      <c r="Q36" s="29"/>
      <c r="R36" s="24"/>
      <c r="S36" s="12"/>
      <c r="T36" s="24"/>
      <c r="U36" s="24"/>
      <c r="V36" s="24"/>
      <c r="W36" s="12"/>
      <c r="X36" s="24"/>
      <c r="Y36" s="25"/>
      <c r="Z36" s="25"/>
      <c r="AA36" s="25"/>
    </row>
    <row r="37" spans="1:27" ht="10.5" x14ac:dyDescent="0.25">
      <c r="A37" s="3"/>
      <c r="B37" s="11"/>
      <c r="C37" s="3"/>
      <c r="D37" s="3"/>
      <c r="E37" s="11"/>
      <c r="F37" s="11"/>
      <c r="G37" s="11"/>
      <c r="H37" s="3"/>
      <c r="I37" s="3"/>
      <c r="J37" s="11"/>
      <c r="P37" s="24"/>
      <c r="Q37" s="24"/>
      <c r="R37" s="24"/>
      <c r="S37" s="12"/>
      <c r="T37" s="24"/>
      <c r="U37" s="24"/>
      <c r="V37" s="24"/>
      <c r="W37" s="12"/>
      <c r="X37" s="24"/>
      <c r="Y37" s="25"/>
      <c r="Z37" s="25"/>
      <c r="AA37" s="25"/>
    </row>
    <row r="38" spans="1:27" ht="10.5" x14ac:dyDescent="0.25">
      <c r="A38" s="3"/>
      <c r="B38" s="11"/>
      <c r="C38" s="3"/>
      <c r="D38" s="3"/>
      <c r="E38" s="11"/>
      <c r="F38" s="11"/>
      <c r="G38" s="11"/>
      <c r="H38" s="3"/>
      <c r="I38" s="3"/>
      <c r="J38" s="11"/>
      <c r="P38" s="24"/>
      <c r="Q38" s="24"/>
      <c r="R38" s="24"/>
      <c r="S38" s="12"/>
      <c r="T38" s="24"/>
      <c r="U38" s="24"/>
      <c r="V38" s="24"/>
      <c r="W38" s="12"/>
      <c r="X38" s="24"/>
      <c r="Y38" s="25"/>
      <c r="Z38" s="25"/>
      <c r="AA38" s="25"/>
    </row>
    <row r="39" spans="1:27" x14ac:dyDescent="0.2">
      <c r="P39" s="26"/>
    </row>
  </sheetData>
  <pageMargins left="0.11811023622047245" right="0.11811023622047245" top="0.15748031496062992" bottom="0" header="0.31496062992125984" footer="0.31496062992125984"/>
  <pageSetup paperSize="8" scale="66" orientation="landscape" r:id="rId1"/>
  <headerFooter>
    <oddHeader>&amp;C&amp;"Calibri"&amp;10&amp;K000000 Fluvius - Intern&amp;1#_x000D_</oddHead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>
    <pageSetUpPr fitToPage="1"/>
  </sheetPr>
  <dimension ref="A1:AA39"/>
  <sheetViews>
    <sheetView zoomScaleNormal="100" workbookViewId="0">
      <selection activeCell="F41" sqref="F41"/>
    </sheetView>
  </sheetViews>
  <sheetFormatPr defaultColWidth="9.26953125" defaultRowHeight="10" x14ac:dyDescent="0.2"/>
  <cols>
    <col min="1" max="1" width="40.26953125" style="1" customWidth="1"/>
    <col min="2" max="2" width="12.453125" style="1" customWidth="1"/>
    <col min="3" max="3" width="12.26953125" style="1" customWidth="1"/>
    <col min="4" max="4" width="11.7265625" style="1" customWidth="1"/>
    <col min="5" max="5" width="10.453125" style="1" customWidth="1"/>
    <col min="6" max="6" width="10" style="1" customWidth="1"/>
    <col min="7" max="7" width="12.453125" style="1" customWidth="1"/>
    <col min="8" max="8" width="12.26953125" style="1" customWidth="1"/>
    <col min="9" max="9" width="11.7265625" style="1" customWidth="1"/>
    <col min="10" max="10" width="10" style="1" customWidth="1"/>
    <col min="11" max="11" width="13.26953125" style="1" customWidth="1"/>
    <col min="12" max="12" width="12.26953125" style="1" customWidth="1"/>
    <col min="13" max="13" width="12" style="1" customWidth="1"/>
    <col min="14" max="14" width="10.26953125" style="1" bestFit="1" customWidth="1"/>
    <col min="15" max="15" width="11.7265625" style="1" customWidth="1"/>
    <col min="16" max="17" width="12" style="1" customWidth="1"/>
    <col min="18" max="18" width="10.26953125" style="1" bestFit="1" customWidth="1"/>
    <col min="19" max="19" width="11.26953125" style="1" customWidth="1"/>
    <col min="20" max="20" width="11.7265625" style="1" customWidth="1"/>
    <col min="21" max="21" width="12.26953125" style="1" customWidth="1"/>
    <col min="22" max="22" width="10.26953125" style="1" bestFit="1" customWidth="1"/>
    <col min="23" max="23" width="11.7265625" style="1" customWidth="1"/>
    <col min="24" max="25" width="12" style="1" customWidth="1"/>
    <col min="26" max="26" width="10.26953125" style="1" bestFit="1" customWidth="1"/>
    <col min="27" max="27" width="11.26953125" style="1" customWidth="1"/>
    <col min="28" max="16384" width="9.26953125" style="1"/>
  </cols>
  <sheetData>
    <row r="1" spans="1:27" ht="12.5" x14ac:dyDescent="0.25">
      <c r="A1" s="9" t="s">
        <v>52</v>
      </c>
      <c r="B1" s="10"/>
      <c r="C1" s="12"/>
      <c r="D1" s="11"/>
      <c r="E1" s="2"/>
      <c r="F1" s="10"/>
      <c r="G1" s="10"/>
      <c r="H1" s="12"/>
      <c r="I1" s="11"/>
      <c r="J1" s="2"/>
      <c r="K1" s="10" t="s">
        <v>1</v>
      </c>
      <c r="L1" s="11">
        <v>2025</v>
      </c>
      <c r="M1" s="25"/>
      <c r="N1" s="25"/>
      <c r="O1" s="11"/>
      <c r="P1" s="25"/>
      <c r="Q1" s="25"/>
      <c r="R1" s="25"/>
      <c r="S1" s="11"/>
      <c r="T1" s="25"/>
      <c r="U1" s="25"/>
      <c r="V1" s="25"/>
      <c r="W1" s="11"/>
      <c r="X1" s="25"/>
      <c r="Y1" s="25"/>
      <c r="Z1" s="25"/>
      <c r="AA1" s="11"/>
    </row>
    <row r="2" spans="1:27" s="28" customFormat="1" ht="31.5" customHeight="1" x14ac:dyDescent="0.25">
      <c r="A2" s="27"/>
      <c r="B2" s="32">
        <f>L2-2</f>
        <v>2023</v>
      </c>
      <c r="C2" s="32">
        <f>L2-2</f>
        <v>2023</v>
      </c>
      <c r="D2" s="32">
        <f>L2-2</f>
        <v>2023</v>
      </c>
      <c r="E2" s="32" t="str">
        <f>"geplande toestand na "&amp;D2&amp;" (vorig IP)"</f>
        <v>geplande toestand na 2023 (vorig IP)</v>
      </c>
      <c r="F2" s="32" t="str">
        <f>"reële toestand na "&amp;D2</f>
        <v>reële toestand na 2023</v>
      </c>
      <c r="G2" s="32">
        <f>L2-1</f>
        <v>2024</v>
      </c>
      <c r="H2" s="32">
        <f>L2-1</f>
        <v>2024</v>
      </c>
      <c r="I2" s="32">
        <f>L2-1</f>
        <v>2024</v>
      </c>
      <c r="J2" s="32" t="str">
        <f>"geplande toestand na "&amp;I2&amp;" (vorig IP)"</f>
        <v>geplande toestand na 2024 (vorig IP)</v>
      </c>
      <c r="K2" s="33" t="str">
        <f>"reële toestand bij aanvang "&amp;N2</f>
        <v>reële toestand bij aanvang 2025</v>
      </c>
      <c r="L2" s="32">
        <f>L1</f>
        <v>2025</v>
      </c>
      <c r="M2" s="32">
        <f>L1</f>
        <v>2025</v>
      </c>
      <c r="N2" s="32">
        <f>L1</f>
        <v>2025</v>
      </c>
      <c r="O2" s="34" t="str">
        <f>"geplande toestand na "&amp;N2</f>
        <v>geplande toestand na 2025</v>
      </c>
      <c r="P2" s="32">
        <f>L1+1</f>
        <v>2026</v>
      </c>
      <c r="Q2" s="32">
        <f>L1+1</f>
        <v>2026</v>
      </c>
      <c r="R2" s="35">
        <f>L1+1</f>
        <v>2026</v>
      </c>
      <c r="S2" s="34" t="str">
        <f>"geplande toestand na "&amp;R2</f>
        <v>geplande toestand na 2026</v>
      </c>
      <c r="T2" s="32">
        <f>L1+2</f>
        <v>2027</v>
      </c>
      <c r="U2" s="32">
        <f>L1+2</f>
        <v>2027</v>
      </c>
      <c r="V2" s="32">
        <f>L1+2</f>
        <v>2027</v>
      </c>
      <c r="W2" s="34" t="str">
        <f>"geplande toestand na "&amp;V2</f>
        <v>geplande toestand na 2027</v>
      </c>
      <c r="X2" s="32">
        <f>L1+3</f>
        <v>2028</v>
      </c>
      <c r="Y2" s="32">
        <f>L1+3</f>
        <v>2028</v>
      </c>
      <c r="Z2" s="32">
        <f>L1+3</f>
        <v>2028</v>
      </c>
      <c r="AA2" s="34" t="str">
        <f>"geplande toestand na "&amp;Z2</f>
        <v>geplande toestand na 2028</v>
      </c>
    </row>
    <row r="3" spans="1:27" ht="10.5" x14ac:dyDescent="0.25">
      <c r="A3" s="3"/>
      <c r="B3" s="36" t="s">
        <v>2</v>
      </c>
      <c r="C3" s="36" t="s">
        <v>2</v>
      </c>
      <c r="D3" s="36" t="s">
        <v>2</v>
      </c>
      <c r="E3" s="13"/>
      <c r="F3" s="14"/>
      <c r="G3" s="36" t="s">
        <v>3</v>
      </c>
      <c r="H3" s="36" t="s">
        <v>3</v>
      </c>
      <c r="I3" s="36" t="s">
        <v>3</v>
      </c>
      <c r="J3" s="13"/>
      <c r="K3" s="14"/>
      <c r="L3" s="36" t="s">
        <v>4</v>
      </c>
      <c r="M3" s="36" t="s">
        <v>4</v>
      </c>
      <c r="N3" s="36" t="s">
        <v>4</v>
      </c>
      <c r="O3" s="14"/>
      <c r="P3" s="37" t="s">
        <v>5</v>
      </c>
      <c r="Q3" s="37" t="s">
        <v>5</v>
      </c>
      <c r="R3" s="37" t="s">
        <v>5</v>
      </c>
      <c r="S3" s="38"/>
      <c r="T3" s="37" t="s">
        <v>6</v>
      </c>
      <c r="U3" s="37" t="s">
        <v>6</v>
      </c>
      <c r="V3" s="37" t="s">
        <v>6</v>
      </c>
      <c r="W3" s="38"/>
      <c r="X3" s="37" t="s">
        <v>7</v>
      </c>
      <c r="Y3" s="37" t="s">
        <v>7</v>
      </c>
      <c r="Z3" s="37" t="s">
        <v>7</v>
      </c>
      <c r="AA3" s="38"/>
    </row>
    <row r="4" spans="1:27" ht="32" thickBot="1" x14ac:dyDescent="0.3">
      <c r="A4" s="4" t="s">
        <v>0</v>
      </c>
      <c r="B4" s="15" t="s">
        <v>8</v>
      </c>
      <c r="C4" s="16" t="s">
        <v>9</v>
      </c>
      <c r="D4" s="17" t="s">
        <v>10</v>
      </c>
      <c r="E4" s="18" t="s">
        <v>11</v>
      </c>
      <c r="F4" s="5" t="s">
        <v>12</v>
      </c>
      <c r="G4" s="15" t="s">
        <v>8</v>
      </c>
      <c r="H4" s="16" t="s">
        <v>9</v>
      </c>
      <c r="I4" s="17" t="s">
        <v>10</v>
      </c>
      <c r="J4" s="18" t="s">
        <v>13</v>
      </c>
      <c r="K4" s="5" t="s">
        <v>14</v>
      </c>
      <c r="L4" s="71" t="s">
        <v>15</v>
      </c>
      <c r="M4" s="72" t="s">
        <v>16</v>
      </c>
      <c r="N4" s="73" t="s">
        <v>17</v>
      </c>
      <c r="O4" s="74" t="s">
        <v>18</v>
      </c>
      <c r="P4" s="71" t="s">
        <v>15</v>
      </c>
      <c r="Q4" s="72" t="s">
        <v>16</v>
      </c>
      <c r="R4" s="73" t="s">
        <v>17</v>
      </c>
      <c r="S4" s="74" t="s">
        <v>19</v>
      </c>
      <c r="T4" s="71" t="s">
        <v>15</v>
      </c>
      <c r="U4" s="72" t="s">
        <v>16</v>
      </c>
      <c r="V4" s="73" t="s">
        <v>17</v>
      </c>
      <c r="W4" s="74" t="s">
        <v>20</v>
      </c>
      <c r="X4" s="71" t="s">
        <v>8</v>
      </c>
      <c r="Y4" s="72" t="s">
        <v>9</v>
      </c>
      <c r="Z4" s="73" t="s">
        <v>17</v>
      </c>
      <c r="AA4" s="74" t="s">
        <v>21</v>
      </c>
    </row>
    <row r="5" spans="1:27" ht="12.75" customHeight="1" x14ac:dyDescent="0.25">
      <c r="A5" s="6"/>
      <c r="B5" s="19"/>
      <c r="C5" s="20"/>
      <c r="D5" s="20"/>
      <c r="E5" s="21"/>
      <c r="F5" s="7"/>
      <c r="G5" s="19"/>
      <c r="H5" s="20"/>
      <c r="I5" s="20"/>
      <c r="J5" s="21"/>
      <c r="K5" s="7"/>
      <c r="L5" s="75"/>
      <c r="M5" s="75"/>
      <c r="N5" s="75"/>
      <c r="O5" s="76"/>
      <c r="P5" s="77"/>
      <c r="Q5" s="77"/>
      <c r="R5" s="77"/>
      <c r="S5" s="78"/>
      <c r="T5" s="77"/>
      <c r="U5" s="77"/>
      <c r="V5" s="77"/>
      <c r="W5" s="78"/>
      <c r="X5" s="77"/>
      <c r="Y5" s="77"/>
      <c r="Z5" s="77"/>
      <c r="AA5" s="78"/>
    </row>
    <row r="6" spans="1:27" ht="12.75" customHeight="1" x14ac:dyDescent="0.25">
      <c r="A6" s="39" t="s">
        <v>22</v>
      </c>
      <c r="B6" s="40"/>
      <c r="C6" s="41"/>
      <c r="D6" s="41"/>
      <c r="E6" s="42"/>
      <c r="F6" s="23"/>
      <c r="G6" s="40"/>
      <c r="H6" s="41"/>
      <c r="I6" s="41"/>
      <c r="J6" s="42"/>
      <c r="K6" s="23"/>
      <c r="L6" s="60"/>
      <c r="M6" s="60"/>
      <c r="N6" s="60"/>
      <c r="O6" s="61"/>
      <c r="P6" s="60"/>
      <c r="Q6" s="60"/>
      <c r="R6" s="60"/>
      <c r="S6" s="62"/>
      <c r="T6" s="60"/>
      <c r="U6" s="60"/>
      <c r="V6" s="60"/>
      <c r="W6" s="62"/>
      <c r="X6" s="60"/>
      <c r="Y6" s="60"/>
      <c r="Z6" s="60"/>
      <c r="AA6" s="62"/>
    </row>
    <row r="7" spans="1:27" ht="12.75" customHeight="1" x14ac:dyDescent="0.25">
      <c r="A7" s="44" t="s">
        <v>23</v>
      </c>
      <c r="B7" s="44">
        <v>0</v>
      </c>
      <c r="C7" s="49">
        <v>13222.114000000001</v>
      </c>
      <c r="D7" s="49">
        <v>0</v>
      </c>
      <c r="E7" s="45">
        <v>43332.550999999978</v>
      </c>
      <c r="F7" s="22">
        <v>67799.570999999996</v>
      </c>
      <c r="G7" s="44">
        <v>0</v>
      </c>
      <c r="H7" s="49">
        <v>27847.953999999998</v>
      </c>
      <c r="I7" s="49">
        <v>0</v>
      </c>
      <c r="J7" s="45">
        <v>20132.550999999978</v>
      </c>
      <c r="K7" s="22">
        <v>57246.864999999998</v>
      </c>
      <c r="L7" s="60"/>
      <c r="M7" s="79"/>
      <c r="N7" s="60"/>
      <c r="O7" s="61"/>
      <c r="P7" s="60"/>
      <c r="Q7" s="60"/>
      <c r="R7" s="60"/>
      <c r="S7" s="61"/>
      <c r="T7" s="63"/>
      <c r="U7" s="80"/>
      <c r="V7" s="63"/>
      <c r="W7" s="61"/>
      <c r="X7" s="63"/>
      <c r="Y7" s="80"/>
      <c r="Z7" s="63"/>
      <c r="AA7" s="61"/>
    </row>
    <row r="8" spans="1:27" ht="12.75" customHeight="1" x14ac:dyDescent="0.25">
      <c r="A8" s="44" t="s">
        <v>24</v>
      </c>
      <c r="B8" s="44">
        <v>0</v>
      </c>
      <c r="C8" s="49">
        <v>0</v>
      </c>
      <c r="D8" s="49">
        <v>0</v>
      </c>
      <c r="E8" s="45">
        <v>0</v>
      </c>
      <c r="F8" s="22">
        <v>0</v>
      </c>
      <c r="G8" s="44">
        <v>0</v>
      </c>
      <c r="H8" s="49">
        <v>0</v>
      </c>
      <c r="I8" s="49">
        <v>0</v>
      </c>
      <c r="J8" s="45">
        <v>0</v>
      </c>
      <c r="K8" s="22">
        <v>0</v>
      </c>
      <c r="L8" s="63"/>
      <c r="M8" s="63"/>
      <c r="N8" s="63"/>
      <c r="O8" s="61"/>
      <c r="P8" s="60"/>
      <c r="Q8" s="60"/>
      <c r="R8" s="60"/>
      <c r="S8" s="62"/>
      <c r="T8" s="60"/>
      <c r="U8" s="60"/>
      <c r="V8" s="60"/>
      <c r="W8" s="62"/>
      <c r="X8" s="60"/>
      <c r="Y8" s="60"/>
      <c r="Z8" s="60"/>
      <c r="AA8" s="62"/>
    </row>
    <row r="9" spans="1:27" ht="12.75" customHeight="1" x14ac:dyDescent="0.25">
      <c r="A9" s="44" t="s">
        <v>25</v>
      </c>
      <c r="B9" s="48">
        <v>37946.716</v>
      </c>
      <c r="C9" s="49">
        <v>24724.601999999999</v>
      </c>
      <c r="D9" s="49">
        <v>9102.3740000000016</v>
      </c>
      <c r="E9" s="45">
        <v>1976560.1425002713</v>
      </c>
      <c r="F9" s="22">
        <v>1945021.737</v>
      </c>
      <c r="G9" s="48">
        <v>66149.82699999999</v>
      </c>
      <c r="H9" s="49">
        <v>38301.872999999992</v>
      </c>
      <c r="I9" s="49">
        <v>19000.355</v>
      </c>
      <c r="J9" s="45">
        <v>2030196.0910966923</v>
      </c>
      <c r="K9" s="22">
        <v>1987070.4050000003</v>
      </c>
      <c r="L9" s="63"/>
      <c r="M9" s="63"/>
      <c r="N9" s="63"/>
      <c r="O9" s="61"/>
      <c r="P9" s="63"/>
      <c r="Q9" s="63"/>
      <c r="R9" s="63"/>
      <c r="S9" s="61"/>
      <c r="T9" s="63"/>
      <c r="U9" s="63"/>
      <c r="V9" s="63"/>
      <c r="W9" s="61"/>
      <c r="X9" s="63"/>
      <c r="Y9" s="63"/>
      <c r="Z9" s="63"/>
      <c r="AA9" s="61"/>
    </row>
    <row r="10" spans="1:27" s="30" customFormat="1" ht="12.75" customHeight="1" x14ac:dyDescent="0.25">
      <c r="A10" s="50" t="s">
        <v>26</v>
      </c>
      <c r="B10" s="51">
        <v>37946.716</v>
      </c>
      <c r="C10" s="52">
        <v>37946.716</v>
      </c>
      <c r="D10" s="52">
        <v>9102.3740000000016</v>
      </c>
      <c r="E10" s="45">
        <v>2019892.6935002713</v>
      </c>
      <c r="F10" s="22">
        <v>2012821.308</v>
      </c>
      <c r="G10" s="51">
        <v>66149.82699999999</v>
      </c>
      <c r="H10" s="52">
        <v>66149.82699999999</v>
      </c>
      <c r="I10" s="52">
        <v>19000.355</v>
      </c>
      <c r="J10" s="45">
        <v>2050328.6420966922</v>
      </c>
      <c r="K10" s="22">
        <v>2044317.2700000003</v>
      </c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</row>
    <row r="11" spans="1:27" ht="12.75" customHeight="1" x14ac:dyDescent="0.25">
      <c r="A11" s="39" t="s">
        <v>27</v>
      </c>
      <c r="B11" s="39"/>
      <c r="C11" s="42"/>
      <c r="D11" s="42"/>
      <c r="E11" s="42"/>
      <c r="F11" s="42"/>
      <c r="G11" s="39"/>
      <c r="H11" s="42"/>
      <c r="I11" s="42"/>
      <c r="J11" s="42"/>
      <c r="K11" s="42"/>
      <c r="L11" s="63"/>
      <c r="M11" s="63"/>
      <c r="N11" s="63"/>
      <c r="O11" s="61"/>
      <c r="P11" s="63"/>
      <c r="Q11" s="63"/>
      <c r="R11" s="63"/>
      <c r="S11" s="61"/>
      <c r="T11" s="63"/>
      <c r="U11" s="63"/>
      <c r="V11" s="63"/>
      <c r="W11" s="61"/>
      <c r="X11" s="63"/>
      <c r="Y11" s="63"/>
      <c r="Z11" s="63"/>
      <c r="AA11" s="61"/>
    </row>
    <row r="12" spans="1:27" ht="12.65" customHeight="1" x14ac:dyDescent="0.25">
      <c r="A12" s="44" t="s">
        <v>23</v>
      </c>
      <c r="B12" s="44">
        <v>0</v>
      </c>
      <c r="C12" s="49">
        <v>4163.2240000000002</v>
      </c>
      <c r="D12" s="49">
        <v>0</v>
      </c>
      <c r="E12" s="45">
        <v>22442.4483409518</v>
      </c>
      <c r="F12" s="46">
        <v>29141.746000000003</v>
      </c>
      <c r="G12" s="44">
        <v>0</v>
      </c>
      <c r="H12" s="49">
        <v>4177.0990000000002</v>
      </c>
      <c r="I12" s="49">
        <v>0</v>
      </c>
      <c r="J12" s="45">
        <v>10442.4483409518</v>
      </c>
      <c r="K12" s="46">
        <v>25776.746000000006</v>
      </c>
      <c r="L12" s="63"/>
      <c r="M12" s="63"/>
      <c r="N12" s="63"/>
      <c r="O12" s="61"/>
      <c r="P12" s="63"/>
      <c r="Q12" s="63"/>
      <c r="R12" s="63"/>
      <c r="S12" s="61"/>
      <c r="T12" s="63"/>
      <c r="U12" s="63"/>
      <c r="V12" s="63"/>
      <c r="W12" s="61"/>
      <c r="X12" s="63"/>
      <c r="Y12" s="63"/>
      <c r="Z12" s="63"/>
      <c r="AA12" s="61"/>
    </row>
    <row r="13" spans="1:27" ht="12.75" customHeight="1" x14ac:dyDescent="0.25">
      <c r="A13" s="44" t="s">
        <v>24</v>
      </c>
      <c r="B13" s="49">
        <v>4716.2480000000005</v>
      </c>
      <c r="C13" s="49">
        <v>8277.635000000002</v>
      </c>
      <c r="D13" s="49">
        <v>1817.2260000000001</v>
      </c>
      <c r="E13" s="45">
        <v>1195565.4714288316</v>
      </c>
      <c r="F13" s="46">
        <v>1186663.8620000007</v>
      </c>
      <c r="G13" s="49">
        <v>6198.0990000000002</v>
      </c>
      <c r="H13" s="49">
        <v>10618.236999999997</v>
      </c>
      <c r="I13" s="49">
        <v>3848</v>
      </c>
      <c r="J13" s="45">
        <v>1208953.964567312</v>
      </c>
      <c r="K13" s="46">
        <v>1182042.9009999994</v>
      </c>
      <c r="L13" s="63"/>
      <c r="M13" s="63"/>
      <c r="N13" s="63"/>
      <c r="O13" s="61"/>
      <c r="P13" s="63"/>
      <c r="Q13" s="63"/>
      <c r="R13" s="63"/>
      <c r="S13" s="61"/>
      <c r="T13" s="63"/>
      <c r="U13" s="63"/>
      <c r="V13" s="63"/>
      <c r="W13" s="61"/>
      <c r="X13" s="63"/>
      <c r="Y13" s="63"/>
      <c r="Z13" s="63"/>
      <c r="AA13" s="61"/>
    </row>
    <row r="14" spans="1:27" ht="12.75" customHeight="1" x14ac:dyDescent="0.25">
      <c r="A14" s="44" t="s">
        <v>25</v>
      </c>
      <c r="B14" s="49">
        <v>32809.90800000001</v>
      </c>
      <c r="C14" s="49">
        <v>25085.29700000001</v>
      </c>
      <c r="D14" s="49">
        <v>91468.58600000001</v>
      </c>
      <c r="E14" s="45">
        <v>2768007.835525733</v>
      </c>
      <c r="F14" s="46">
        <v>2819589.4129999988</v>
      </c>
      <c r="G14" s="49">
        <v>37263.653000000006</v>
      </c>
      <c r="H14" s="49">
        <v>28666.416000000008</v>
      </c>
      <c r="I14" s="49">
        <v>156386.13999999998</v>
      </c>
      <c r="J14" s="45">
        <v>2818022.4882319919</v>
      </c>
      <c r="K14" s="46">
        <v>2989007.8629999994</v>
      </c>
      <c r="L14" s="63"/>
      <c r="M14" s="63"/>
      <c r="N14" s="63"/>
      <c r="O14" s="61"/>
      <c r="P14" s="63"/>
      <c r="Q14" s="63"/>
      <c r="R14" s="63"/>
      <c r="S14" s="61"/>
      <c r="T14" s="63"/>
      <c r="U14" s="63"/>
      <c r="V14" s="63"/>
      <c r="W14" s="61"/>
      <c r="X14" s="63"/>
      <c r="Y14" s="63"/>
      <c r="Z14" s="63"/>
      <c r="AA14" s="61"/>
    </row>
    <row r="15" spans="1:27" ht="12.75" customHeight="1" x14ac:dyDescent="0.25">
      <c r="A15" s="44" t="s">
        <v>28</v>
      </c>
      <c r="B15" s="69"/>
      <c r="C15" s="69"/>
      <c r="D15" s="69"/>
      <c r="E15" s="69"/>
      <c r="F15" s="69"/>
      <c r="G15" s="69"/>
      <c r="H15" s="69"/>
      <c r="I15" s="69"/>
      <c r="J15" s="69"/>
      <c r="K15" s="46">
        <v>329135.712</v>
      </c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</row>
    <row r="16" spans="1:27" ht="12.75" customHeight="1" x14ac:dyDescent="0.25">
      <c r="A16" s="44" t="s">
        <v>29</v>
      </c>
      <c r="B16" s="69"/>
      <c r="C16" s="69"/>
      <c r="D16" s="69"/>
      <c r="E16" s="69"/>
      <c r="F16" s="69"/>
      <c r="G16" s="69"/>
      <c r="H16" s="69"/>
      <c r="I16" s="69"/>
      <c r="J16" s="69"/>
      <c r="K16" s="46">
        <v>597109.62</v>
      </c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</row>
    <row r="17" spans="1:27" ht="12.75" customHeight="1" x14ac:dyDescent="0.25">
      <c r="A17" s="44" t="s">
        <v>30</v>
      </c>
      <c r="B17" s="69"/>
      <c r="C17" s="69"/>
      <c r="D17" s="69"/>
      <c r="E17" s="69"/>
      <c r="F17" s="69"/>
      <c r="G17" s="69"/>
      <c r="H17" s="69"/>
      <c r="I17" s="69"/>
      <c r="J17" s="69"/>
      <c r="K17" s="46">
        <v>3270582.1779999998</v>
      </c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</row>
    <row r="18" spans="1:27" s="30" customFormat="1" ht="12.75" customHeight="1" x14ac:dyDescent="0.25">
      <c r="A18" s="50" t="s">
        <v>31</v>
      </c>
      <c r="B18" s="52">
        <v>37526.15600000001</v>
      </c>
      <c r="C18" s="52">
        <v>37526.15600000001</v>
      </c>
      <c r="D18" s="52">
        <v>93285.812000000005</v>
      </c>
      <c r="E18" s="45">
        <v>3986015.755295516</v>
      </c>
      <c r="F18" s="46">
        <v>4035395.0209999997</v>
      </c>
      <c r="G18" s="52">
        <v>43461.752000000008</v>
      </c>
      <c r="H18" s="52">
        <v>43461.752000000008</v>
      </c>
      <c r="I18" s="52">
        <v>160234.13999999998</v>
      </c>
      <c r="J18" s="45">
        <v>4037418.9011402559</v>
      </c>
      <c r="K18" s="46">
        <v>4196827.5099999988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</row>
    <row r="19" spans="1:27" ht="12.75" customHeight="1" x14ac:dyDescent="0.25">
      <c r="A19" s="39" t="s">
        <v>32</v>
      </c>
      <c r="B19" s="39"/>
      <c r="C19" s="42"/>
      <c r="D19" s="42"/>
      <c r="E19" s="42"/>
      <c r="F19" s="42"/>
      <c r="G19" s="39"/>
      <c r="H19" s="42"/>
      <c r="I19" s="42"/>
      <c r="J19" s="42"/>
      <c r="K19" s="42"/>
      <c r="L19" s="60"/>
      <c r="M19" s="60"/>
      <c r="N19" s="60"/>
      <c r="O19" s="61"/>
      <c r="P19" s="60"/>
      <c r="Q19" s="60"/>
      <c r="R19" s="60"/>
      <c r="S19" s="62"/>
      <c r="T19" s="60"/>
      <c r="U19" s="60"/>
      <c r="V19" s="60"/>
      <c r="W19" s="62"/>
      <c r="X19" s="60"/>
      <c r="Y19" s="60"/>
      <c r="Z19" s="60"/>
      <c r="AA19" s="62"/>
    </row>
    <row r="20" spans="1:27" ht="12.75" customHeight="1" x14ac:dyDescent="0.25">
      <c r="A20" s="44" t="s">
        <v>33</v>
      </c>
      <c r="B20" s="44">
        <v>0</v>
      </c>
      <c r="C20" s="47">
        <v>0</v>
      </c>
      <c r="D20" s="47">
        <v>0</v>
      </c>
      <c r="E20" s="45">
        <v>15</v>
      </c>
      <c r="F20" s="46">
        <v>16</v>
      </c>
      <c r="G20" s="44">
        <v>0</v>
      </c>
      <c r="H20" s="47">
        <v>0</v>
      </c>
      <c r="I20" s="47">
        <v>0</v>
      </c>
      <c r="J20" s="45">
        <v>15</v>
      </c>
      <c r="K20" s="46">
        <v>15</v>
      </c>
      <c r="L20" s="67"/>
      <c r="M20" s="67"/>
      <c r="N20" s="67"/>
      <c r="O20" s="61"/>
      <c r="P20" s="67"/>
      <c r="Q20" s="67"/>
      <c r="R20" s="67"/>
      <c r="S20" s="61"/>
      <c r="T20" s="67"/>
      <c r="U20" s="67"/>
      <c r="V20" s="67"/>
      <c r="W20" s="61"/>
      <c r="X20" s="67"/>
      <c r="Y20" s="67"/>
      <c r="Z20" s="67"/>
      <c r="AA20" s="61"/>
    </row>
    <row r="21" spans="1:27" ht="12.75" customHeight="1" x14ac:dyDescent="0.25">
      <c r="A21" s="44" t="s">
        <v>34</v>
      </c>
      <c r="B21" s="44">
        <v>0</v>
      </c>
      <c r="C21" s="47">
        <v>0</v>
      </c>
      <c r="D21" s="47">
        <v>1</v>
      </c>
      <c r="E21" s="45">
        <v>36</v>
      </c>
      <c r="F21" s="46">
        <v>35</v>
      </c>
      <c r="G21" s="44">
        <v>0</v>
      </c>
      <c r="H21" s="47">
        <v>0</v>
      </c>
      <c r="I21" s="47">
        <v>0</v>
      </c>
      <c r="J21" s="45">
        <v>37</v>
      </c>
      <c r="K21" s="46">
        <v>33</v>
      </c>
      <c r="L21" s="67"/>
      <c r="M21" s="67"/>
      <c r="N21" s="67"/>
      <c r="O21" s="61"/>
      <c r="P21" s="67"/>
      <c r="Q21" s="67"/>
      <c r="R21" s="67"/>
      <c r="S21" s="61"/>
      <c r="T21" s="67"/>
      <c r="U21" s="67"/>
      <c r="V21" s="67"/>
      <c r="W21" s="61"/>
      <c r="X21" s="67"/>
      <c r="Y21" s="67"/>
      <c r="Z21" s="67"/>
      <c r="AA21" s="61"/>
    </row>
    <row r="22" spans="1:27" ht="12.75" customHeight="1" x14ac:dyDescent="0.25">
      <c r="A22" s="39" t="s">
        <v>35</v>
      </c>
      <c r="B22" s="39"/>
      <c r="C22" s="42"/>
      <c r="D22" s="42"/>
      <c r="E22" s="42"/>
      <c r="F22" s="42"/>
      <c r="G22" s="39"/>
      <c r="H22" s="42"/>
      <c r="I22" s="42"/>
      <c r="J22" s="42"/>
      <c r="K22" s="42"/>
      <c r="L22" s="60"/>
      <c r="M22" s="60"/>
      <c r="N22" s="60"/>
      <c r="O22" s="61"/>
      <c r="P22" s="60"/>
      <c r="Q22" s="60"/>
      <c r="R22" s="60"/>
      <c r="S22" s="62"/>
      <c r="T22" s="60"/>
      <c r="U22" s="60"/>
      <c r="V22" s="60"/>
      <c r="W22" s="62"/>
      <c r="X22" s="60"/>
      <c r="Y22" s="60"/>
      <c r="Z22" s="60"/>
      <c r="AA22" s="62"/>
    </row>
    <row r="23" spans="1:27" ht="12.75" customHeight="1" x14ac:dyDescent="0.25">
      <c r="A23" s="44" t="s">
        <v>36</v>
      </c>
      <c r="B23" s="53" t="s">
        <v>60</v>
      </c>
      <c r="C23" s="53" t="s">
        <v>60</v>
      </c>
      <c r="D23" s="53">
        <v>8</v>
      </c>
      <c r="E23" s="45">
        <v>1044.4606606606608</v>
      </c>
      <c r="F23" s="46">
        <v>948</v>
      </c>
      <c r="G23" s="53" t="s">
        <v>60</v>
      </c>
      <c r="H23" s="53" t="s">
        <v>60</v>
      </c>
      <c r="I23" s="53">
        <v>44</v>
      </c>
      <c r="J23" s="45">
        <v>1148.9213213213216</v>
      </c>
      <c r="K23" s="46">
        <v>971</v>
      </c>
      <c r="L23" s="68"/>
      <c r="M23" s="68"/>
      <c r="N23" s="68"/>
      <c r="O23" s="61"/>
      <c r="P23" s="68"/>
      <c r="Q23" s="68"/>
      <c r="R23" s="63"/>
      <c r="S23" s="61"/>
      <c r="T23" s="68"/>
      <c r="U23" s="68"/>
      <c r="V23" s="63"/>
      <c r="W23" s="61"/>
      <c r="X23" s="68"/>
      <c r="Y23" s="68"/>
      <c r="Z23" s="63"/>
      <c r="AA23" s="61"/>
    </row>
    <row r="24" spans="1:27" ht="12.75" customHeight="1" x14ac:dyDescent="0.25">
      <c r="A24" s="44" t="s">
        <v>37</v>
      </c>
      <c r="B24" s="44">
        <v>48</v>
      </c>
      <c r="C24" s="47">
        <v>48</v>
      </c>
      <c r="D24" s="47">
        <v>28</v>
      </c>
      <c r="E24" s="45">
        <v>2019</v>
      </c>
      <c r="F24" s="46">
        <v>2015</v>
      </c>
      <c r="G24" s="44">
        <v>62</v>
      </c>
      <c r="H24" s="47">
        <v>62</v>
      </c>
      <c r="I24" s="47">
        <v>41</v>
      </c>
      <c r="J24" s="45">
        <v>2038.0000000000002</v>
      </c>
      <c r="K24" s="46">
        <v>2044</v>
      </c>
      <c r="L24" s="63"/>
      <c r="M24" s="63"/>
      <c r="N24" s="63"/>
      <c r="O24" s="61"/>
      <c r="P24" s="63"/>
      <c r="Q24" s="63"/>
      <c r="R24" s="63"/>
      <c r="S24" s="61"/>
      <c r="T24" s="63"/>
      <c r="U24" s="63"/>
      <c r="V24" s="63"/>
      <c r="W24" s="61"/>
      <c r="X24" s="63"/>
      <c r="Y24" s="63"/>
      <c r="Z24" s="63"/>
      <c r="AA24" s="61"/>
    </row>
    <row r="25" spans="1:27" ht="12.75" customHeight="1" x14ac:dyDescent="0.25">
      <c r="A25" s="44" t="s">
        <v>38</v>
      </c>
      <c r="B25" s="44">
        <v>35</v>
      </c>
      <c r="C25" s="47">
        <v>35</v>
      </c>
      <c r="D25" s="47">
        <v>23</v>
      </c>
      <c r="E25" s="45"/>
      <c r="F25" s="46">
        <v>1997</v>
      </c>
      <c r="G25" s="44">
        <v>54</v>
      </c>
      <c r="H25" s="47">
        <v>54</v>
      </c>
      <c r="I25" s="47">
        <v>39</v>
      </c>
      <c r="J25" s="45"/>
      <c r="K25" s="46">
        <v>1997</v>
      </c>
      <c r="L25" s="63"/>
      <c r="M25" s="63"/>
      <c r="N25" s="63"/>
      <c r="O25" s="61"/>
      <c r="P25" s="63"/>
      <c r="Q25" s="63"/>
      <c r="R25" s="63"/>
      <c r="S25" s="61"/>
      <c r="T25" s="63"/>
      <c r="U25" s="63"/>
      <c r="V25" s="63"/>
      <c r="W25" s="61"/>
      <c r="X25" s="63"/>
      <c r="Y25" s="63"/>
      <c r="Z25" s="63"/>
      <c r="AA25" s="61"/>
    </row>
    <row r="26" spans="1:27" ht="12.75" customHeight="1" x14ac:dyDescent="0.25">
      <c r="A26" s="44" t="s">
        <v>39</v>
      </c>
      <c r="B26" s="39"/>
      <c r="C26" s="42"/>
      <c r="D26" s="42"/>
      <c r="E26" s="42"/>
      <c r="F26" s="42"/>
      <c r="G26" s="39"/>
      <c r="H26" s="42"/>
      <c r="I26" s="42"/>
      <c r="J26" s="42"/>
      <c r="K26" s="46">
        <v>999</v>
      </c>
      <c r="L26" s="60"/>
      <c r="M26" s="60"/>
      <c r="N26" s="60"/>
      <c r="O26" s="61"/>
      <c r="P26" s="63"/>
      <c r="Q26" s="63"/>
      <c r="R26" s="63"/>
      <c r="S26" s="61"/>
      <c r="T26" s="63"/>
      <c r="U26" s="63"/>
      <c r="V26" s="63"/>
      <c r="W26" s="61"/>
      <c r="X26" s="63"/>
      <c r="Y26" s="63"/>
      <c r="Z26" s="63"/>
      <c r="AA26" s="61"/>
    </row>
    <row r="27" spans="1:27" ht="12.75" customHeight="1" x14ac:dyDescent="0.25">
      <c r="A27" s="39" t="s">
        <v>40</v>
      </c>
      <c r="B27" s="39"/>
      <c r="C27" s="42"/>
      <c r="D27" s="42"/>
      <c r="E27" s="42"/>
      <c r="F27" s="42"/>
      <c r="G27" s="39"/>
      <c r="H27" s="42"/>
      <c r="I27" s="42"/>
      <c r="J27" s="42"/>
      <c r="K27" s="42"/>
      <c r="L27" s="60"/>
      <c r="M27" s="60"/>
      <c r="N27" s="60"/>
      <c r="O27" s="61"/>
      <c r="P27" s="63"/>
      <c r="Q27" s="63"/>
      <c r="R27" s="63"/>
      <c r="S27" s="61"/>
      <c r="T27" s="63"/>
      <c r="U27" s="63"/>
      <c r="V27" s="63"/>
      <c r="W27" s="61"/>
      <c r="X27" s="63"/>
      <c r="Y27" s="63"/>
      <c r="Z27" s="63"/>
      <c r="AA27" s="61"/>
    </row>
    <row r="28" spans="1:27" ht="12.75" customHeight="1" x14ac:dyDescent="0.25">
      <c r="A28" s="44" t="s">
        <v>41</v>
      </c>
      <c r="B28" s="44">
        <v>2</v>
      </c>
      <c r="C28" s="47">
        <v>2</v>
      </c>
      <c r="D28" s="53">
        <v>7</v>
      </c>
      <c r="E28" s="45">
        <v>1297.1811520690517</v>
      </c>
      <c r="F28" s="46">
        <v>1147</v>
      </c>
      <c r="G28" s="44">
        <v>8</v>
      </c>
      <c r="H28" s="47">
        <v>8</v>
      </c>
      <c r="I28" s="53">
        <v>34</v>
      </c>
      <c r="J28" s="45">
        <v>1432.3623041381034</v>
      </c>
      <c r="K28" s="46">
        <v>1169</v>
      </c>
      <c r="L28" s="63"/>
      <c r="M28" s="60"/>
      <c r="N28" s="63"/>
      <c r="O28" s="61"/>
      <c r="P28" s="63"/>
      <c r="Q28" s="63"/>
      <c r="R28" s="63"/>
      <c r="S28" s="61"/>
      <c r="T28" s="63"/>
      <c r="U28" s="63"/>
      <c r="V28" s="63"/>
      <c r="W28" s="61"/>
      <c r="X28" s="63"/>
      <c r="Y28" s="63"/>
      <c r="Z28" s="63"/>
      <c r="AA28" s="61"/>
    </row>
    <row r="29" spans="1:27" ht="12.75" customHeight="1" x14ac:dyDescent="0.25">
      <c r="A29" s="54" t="s">
        <v>42</v>
      </c>
      <c r="B29" s="49">
        <v>1116</v>
      </c>
      <c r="C29" s="47">
        <v>1300</v>
      </c>
      <c r="D29" s="47">
        <v>1484</v>
      </c>
      <c r="E29" s="45">
        <v>143945.20674321699</v>
      </c>
      <c r="F29" s="46">
        <v>143763</v>
      </c>
      <c r="G29" s="49">
        <v>2030</v>
      </c>
      <c r="H29" s="47">
        <v>2674</v>
      </c>
      <c r="I29" s="47">
        <v>1876</v>
      </c>
      <c r="J29" s="45">
        <v>145838.44512496638</v>
      </c>
      <c r="K29" s="46">
        <v>145827</v>
      </c>
      <c r="L29" s="63"/>
      <c r="M29" s="63"/>
      <c r="N29" s="63"/>
      <c r="O29" s="61"/>
      <c r="P29" s="63"/>
      <c r="Q29" s="63"/>
      <c r="R29" s="63"/>
      <c r="S29" s="61"/>
      <c r="T29" s="63"/>
      <c r="U29" s="63"/>
      <c r="V29" s="63"/>
      <c r="W29" s="61"/>
      <c r="X29" s="63"/>
      <c r="Y29" s="63"/>
      <c r="Z29" s="63"/>
      <c r="AA29" s="61"/>
    </row>
    <row r="30" spans="1:27" ht="12.75" customHeight="1" x14ac:dyDescent="0.25">
      <c r="A30" s="44" t="s">
        <v>43</v>
      </c>
      <c r="B30" s="53" t="s">
        <v>60</v>
      </c>
      <c r="C30" s="53" t="s">
        <v>60</v>
      </c>
      <c r="D30" s="47">
        <v>1</v>
      </c>
      <c r="E30" s="45">
        <v>468.45189499844673</v>
      </c>
      <c r="F30" s="46">
        <v>766</v>
      </c>
      <c r="G30" s="53" t="s">
        <v>60</v>
      </c>
      <c r="H30" s="53" t="s">
        <v>60</v>
      </c>
      <c r="I30" s="47">
        <v>10</v>
      </c>
      <c r="J30" s="45">
        <v>485.90378999689347</v>
      </c>
      <c r="K30" s="46">
        <v>1286</v>
      </c>
      <c r="L30" s="68"/>
      <c r="M30" s="68"/>
      <c r="N30" s="63"/>
      <c r="O30" s="61"/>
      <c r="P30" s="68"/>
      <c r="Q30" s="68"/>
      <c r="R30" s="63"/>
      <c r="S30" s="61"/>
      <c r="T30" s="68"/>
      <c r="U30" s="68"/>
      <c r="V30" s="63"/>
      <c r="W30" s="61"/>
      <c r="X30" s="68"/>
      <c r="Y30" s="68"/>
      <c r="Z30" s="63"/>
      <c r="AA30" s="61"/>
    </row>
    <row r="31" spans="1:27" ht="12.75" customHeight="1" x14ac:dyDescent="0.25">
      <c r="A31" s="39" t="s">
        <v>44</v>
      </c>
      <c r="B31" s="39"/>
      <c r="C31" s="42"/>
      <c r="D31" s="42"/>
      <c r="E31" s="42"/>
      <c r="F31" s="42"/>
      <c r="G31" s="39"/>
      <c r="H31" s="42"/>
      <c r="I31" s="42"/>
      <c r="J31" s="42"/>
      <c r="K31" s="42"/>
      <c r="L31" s="60"/>
      <c r="M31" s="60"/>
      <c r="N31" s="60"/>
      <c r="O31" s="61"/>
      <c r="P31" s="60"/>
      <c r="Q31" s="60"/>
      <c r="R31" s="60"/>
      <c r="S31" s="61"/>
      <c r="T31" s="60"/>
      <c r="U31" s="60"/>
      <c r="V31" s="60"/>
      <c r="W31" s="61"/>
      <c r="X31" s="60"/>
      <c r="Y31" s="60"/>
      <c r="Z31" s="60"/>
      <c r="AA31" s="61"/>
    </row>
    <row r="32" spans="1:27" ht="12.75" customHeight="1" x14ac:dyDescent="0.25">
      <c r="A32" s="44" t="s">
        <v>45</v>
      </c>
      <c r="B32" s="44">
        <v>2</v>
      </c>
      <c r="C32" s="47">
        <v>2</v>
      </c>
      <c r="D32" s="53">
        <v>8</v>
      </c>
      <c r="E32" s="45">
        <v>1338.3280977632849</v>
      </c>
      <c r="F32" s="46">
        <v>1176</v>
      </c>
      <c r="G32" s="44">
        <v>8</v>
      </c>
      <c r="H32" s="47">
        <v>8</v>
      </c>
      <c r="I32" s="53">
        <v>44</v>
      </c>
      <c r="J32" s="45">
        <v>1482.6561955265697</v>
      </c>
      <c r="K32" s="46">
        <v>1196</v>
      </c>
      <c r="L32" s="63"/>
      <c r="M32" s="60"/>
      <c r="N32" s="63"/>
      <c r="O32" s="61"/>
      <c r="P32" s="63"/>
      <c r="Q32" s="63"/>
      <c r="R32" s="63"/>
      <c r="S32" s="61"/>
      <c r="T32" s="63"/>
      <c r="U32" s="63"/>
      <c r="V32" s="63"/>
      <c r="W32" s="61"/>
      <c r="X32" s="63"/>
      <c r="Y32" s="63"/>
      <c r="Z32" s="63"/>
      <c r="AA32" s="61"/>
    </row>
    <row r="33" spans="1:27" ht="12.75" customHeight="1" x14ac:dyDescent="0.25">
      <c r="A33" s="44" t="s">
        <v>46</v>
      </c>
      <c r="B33" s="47">
        <v>11511</v>
      </c>
      <c r="C33" s="47">
        <v>11528</v>
      </c>
      <c r="D33" s="47">
        <v>1952</v>
      </c>
      <c r="E33" s="45">
        <v>150703.25968214727</v>
      </c>
      <c r="F33" s="46">
        <v>149361</v>
      </c>
      <c r="G33" s="47">
        <v>28404</v>
      </c>
      <c r="H33" s="47">
        <v>28467</v>
      </c>
      <c r="I33" s="47">
        <v>1939</v>
      </c>
      <c r="J33" s="45">
        <v>152902.56689738532</v>
      </c>
      <c r="K33" s="46">
        <v>150703</v>
      </c>
      <c r="L33" s="63"/>
      <c r="M33" s="63"/>
      <c r="N33" s="63"/>
      <c r="O33" s="61"/>
      <c r="P33" s="63"/>
      <c r="Q33" s="63"/>
      <c r="R33" s="63"/>
      <c r="S33" s="61"/>
      <c r="T33" s="63"/>
      <c r="U33" s="63"/>
      <c r="V33" s="63"/>
      <c r="W33" s="61"/>
      <c r="X33" s="63"/>
      <c r="Y33" s="63"/>
      <c r="Z33" s="63"/>
      <c r="AA33" s="61"/>
    </row>
    <row r="34" spans="1:27" ht="12.75" customHeight="1" x14ac:dyDescent="0.25">
      <c r="A34" s="44" t="s">
        <v>47</v>
      </c>
      <c r="B34" s="44"/>
      <c r="C34" s="70"/>
      <c r="D34" s="47"/>
      <c r="E34" s="45">
        <v>2178</v>
      </c>
      <c r="F34" s="46">
        <v>1800</v>
      </c>
      <c r="G34" s="44"/>
      <c r="H34" s="70"/>
      <c r="I34" s="47"/>
      <c r="J34" s="45">
        <v>2178</v>
      </c>
      <c r="K34" s="46">
        <v>991</v>
      </c>
      <c r="L34" s="60"/>
      <c r="M34" s="60"/>
      <c r="N34" s="63"/>
      <c r="O34" s="61"/>
      <c r="P34" s="63"/>
      <c r="Q34" s="63"/>
      <c r="R34" s="63"/>
      <c r="S34" s="61"/>
      <c r="T34" s="63"/>
      <c r="U34" s="63"/>
      <c r="V34" s="63"/>
      <c r="W34" s="61"/>
      <c r="X34" s="63"/>
      <c r="Y34" s="63"/>
      <c r="Z34" s="63"/>
      <c r="AA34" s="61"/>
    </row>
    <row r="35" spans="1:27" ht="10.5" x14ac:dyDescent="0.25">
      <c r="A35" s="3"/>
      <c r="B35" s="11"/>
      <c r="C35" s="3"/>
      <c r="D35" s="3"/>
      <c r="E35" s="11"/>
      <c r="F35" s="12"/>
      <c r="G35" s="11"/>
      <c r="H35" s="3"/>
      <c r="I35" s="3"/>
      <c r="J35" s="11"/>
      <c r="P35" s="24"/>
      <c r="Q35" s="24"/>
      <c r="R35" s="24"/>
      <c r="S35" s="12"/>
      <c r="T35" s="24"/>
      <c r="U35" s="24"/>
      <c r="V35" s="24"/>
      <c r="W35" s="12"/>
      <c r="X35" s="24"/>
      <c r="Y35" s="25"/>
      <c r="Z35" s="25"/>
      <c r="AA35" s="25"/>
    </row>
    <row r="36" spans="1:27" ht="20.5" x14ac:dyDescent="0.25">
      <c r="A36" s="31" t="s">
        <v>48</v>
      </c>
      <c r="B36" s="11"/>
      <c r="C36" s="3"/>
      <c r="D36" s="3"/>
      <c r="E36" s="11"/>
      <c r="F36" s="12"/>
      <c r="G36" s="11"/>
      <c r="H36" s="3"/>
      <c r="I36" s="3"/>
      <c r="J36" s="11"/>
      <c r="P36" s="24"/>
      <c r="Q36" s="29"/>
      <c r="R36" s="24"/>
      <c r="S36" s="12"/>
      <c r="T36" s="24"/>
      <c r="U36" s="24"/>
      <c r="V36" s="24"/>
      <c r="W36" s="12"/>
      <c r="X36" s="24"/>
      <c r="Y36" s="25"/>
      <c r="Z36" s="25"/>
      <c r="AA36" s="25"/>
    </row>
    <row r="37" spans="1:27" ht="10.5" x14ac:dyDescent="0.25">
      <c r="A37" s="3"/>
      <c r="B37" s="11"/>
      <c r="C37" s="3"/>
      <c r="D37" s="3"/>
      <c r="E37" s="11"/>
      <c r="F37" s="11"/>
      <c r="G37" s="11"/>
      <c r="H37" s="3"/>
      <c r="I37" s="3"/>
      <c r="J37" s="11"/>
      <c r="P37" s="24"/>
      <c r="Q37" s="24"/>
      <c r="R37" s="24"/>
      <c r="S37" s="12"/>
      <c r="T37" s="24"/>
      <c r="U37" s="24"/>
      <c r="V37" s="24"/>
      <c r="W37" s="12"/>
      <c r="X37" s="24"/>
      <c r="Y37" s="25"/>
      <c r="Z37" s="25"/>
      <c r="AA37" s="25"/>
    </row>
    <row r="38" spans="1:27" ht="10.5" x14ac:dyDescent="0.25">
      <c r="A38" s="3"/>
      <c r="B38" s="11"/>
      <c r="C38" s="3"/>
      <c r="D38" s="3"/>
      <c r="E38" s="11"/>
      <c r="F38" s="11"/>
      <c r="G38" s="11"/>
      <c r="H38" s="3"/>
      <c r="I38" s="3"/>
      <c r="J38" s="11"/>
      <c r="P38" s="24"/>
      <c r="Q38" s="24"/>
      <c r="R38" s="24"/>
      <c r="S38" s="12"/>
      <c r="T38" s="24"/>
      <c r="U38" s="24"/>
      <c r="V38" s="24"/>
      <c r="W38" s="12"/>
      <c r="X38" s="24"/>
      <c r="Y38" s="25"/>
      <c r="Z38" s="25"/>
      <c r="AA38" s="25"/>
    </row>
    <row r="39" spans="1:27" x14ac:dyDescent="0.2">
      <c r="P39" s="26"/>
    </row>
  </sheetData>
  <pageMargins left="0.11811023622047245" right="0.11811023622047245" top="0.15748031496062992" bottom="0" header="0.31496062992125984" footer="0.31496062992125984"/>
  <pageSetup paperSize="8" scale="66" orientation="landscape" r:id="rId1"/>
  <headerFooter>
    <oddHeader>&amp;C&amp;"Calibri"&amp;10&amp;K000000 Fluvius - Intern&amp;1#_x000D_</oddHead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BE158-F110-4757-A667-8B47F4107A89}">
  <sheetPr>
    <pageSetUpPr fitToPage="1"/>
  </sheetPr>
  <dimension ref="A1:AA39"/>
  <sheetViews>
    <sheetView zoomScaleNormal="100" workbookViewId="0">
      <selection activeCell="B7" sqref="B7:K34"/>
    </sheetView>
  </sheetViews>
  <sheetFormatPr defaultColWidth="9.26953125" defaultRowHeight="10" x14ac:dyDescent="0.2"/>
  <cols>
    <col min="1" max="1" width="40.26953125" style="1" customWidth="1"/>
    <col min="2" max="2" width="12.453125" style="1" customWidth="1"/>
    <col min="3" max="3" width="12.26953125" style="1" customWidth="1"/>
    <col min="4" max="4" width="11.7265625" style="1" customWidth="1"/>
    <col min="5" max="5" width="10.453125" style="1" customWidth="1"/>
    <col min="6" max="6" width="10" style="1" customWidth="1"/>
    <col min="7" max="7" width="12.453125" style="1" customWidth="1"/>
    <col min="8" max="8" width="12.26953125" style="1" customWidth="1"/>
    <col min="9" max="9" width="11.7265625" style="1" customWidth="1"/>
    <col min="10" max="10" width="10" style="1" customWidth="1"/>
    <col min="11" max="11" width="13.26953125" style="1" customWidth="1"/>
    <col min="12" max="12" width="12.26953125" style="1" customWidth="1"/>
    <col min="13" max="13" width="12" style="1" customWidth="1"/>
    <col min="14" max="14" width="10.26953125" style="1" bestFit="1" customWidth="1"/>
    <col min="15" max="15" width="11.7265625" style="1" customWidth="1"/>
    <col min="16" max="17" width="12" style="1" customWidth="1"/>
    <col min="18" max="18" width="10.26953125" style="1" bestFit="1" customWidth="1"/>
    <col min="19" max="19" width="11.26953125" style="1" customWidth="1"/>
    <col min="20" max="20" width="11.7265625" style="1" customWidth="1"/>
    <col min="21" max="21" width="12.26953125" style="1" customWidth="1"/>
    <col min="22" max="22" width="10.26953125" style="1" bestFit="1" customWidth="1"/>
    <col min="23" max="23" width="11.7265625" style="1" customWidth="1"/>
    <col min="24" max="25" width="12" style="1" customWidth="1"/>
    <col min="26" max="26" width="10.26953125" style="1" bestFit="1" customWidth="1"/>
    <col min="27" max="27" width="11.26953125" style="1" customWidth="1"/>
    <col min="28" max="16384" width="9.26953125" style="1"/>
  </cols>
  <sheetData>
    <row r="1" spans="1:27" ht="12.5" x14ac:dyDescent="0.25">
      <c r="A1" s="9" t="s">
        <v>53</v>
      </c>
      <c r="B1" s="10"/>
      <c r="C1" s="12"/>
      <c r="D1" s="11"/>
      <c r="E1" s="2"/>
      <c r="F1" s="10"/>
      <c r="G1" s="10"/>
      <c r="H1" s="12"/>
      <c r="I1" s="11"/>
      <c r="J1" s="2"/>
      <c r="K1" s="10" t="s">
        <v>1</v>
      </c>
      <c r="L1" s="11">
        <v>2025</v>
      </c>
      <c r="M1" s="25"/>
      <c r="N1" s="25"/>
      <c r="O1" s="11"/>
      <c r="P1" s="25"/>
      <c r="Q1" s="25"/>
      <c r="R1" s="25"/>
      <c r="S1" s="11"/>
      <c r="T1" s="25"/>
      <c r="U1" s="25"/>
      <c r="V1" s="25"/>
      <c r="W1" s="11"/>
      <c r="X1" s="25"/>
      <c r="Y1" s="25"/>
      <c r="Z1" s="25"/>
      <c r="AA1" s="11"/>
    </row>
    <row r="2" spans="1:27" s="28" customFormat="1" ht="31.5" customHeight="1" x14ac:dyDescent="0.25">
      <c r="A2" s="27"/>
      <c r="B2" s="32">
        <f>L2-2</f>
        <v>2023</v>
      </c>
      <c r="C2" s="32">
        <f>L2-2</f>
        <v>2023</v>
      </c>
      <c r="D2" s="32">
        <f>L2-2</f>
        <v>2023</v>
      </c>
      <c r="E2" s="32" t="str">
        <f>"geplande toestand na "&amp;D2&amp;" (vorig IP)"</f>
        <v>geplande toestand na 2023 (vorig IP)</v>
      </c>
      <c r="F2" s="32" t="str">
        <f>"reële toestand na "&amp;D2</f>
        <v>reële toestand na 2023</v>
      </c>
      <c r="G2" s="32">
        <f>L2-1</f>
        <v>2024</v>
      </c>
      <c r="H2" s="32">
        <f>L2-1</f>
        <v>2024</v>
      </c>
      <c r="I2" s="32">
        <f>L2-1</f>
        <v>2024</v>
      </c>
      <c r="J2" s="32" t="str">
        <f>"geplande toestand na "&amp;I2&amp;" (vorig IP)"</f>
        <v>geplande toestand na 2024 (vorig IP)</v>
      </c>
      <c r="K2" s="33" t="str">
        <f>"reële toestand bij aanvang "&amp;N2</f>
        <v>reële toestand bij aanvang 2025</v>
      </c>
      <c r="L2" s="32">
        <f>L1</f>
        <v>2025</v>
      </c>
      <c r="M2" s="32">
        <f>L1</f>
        <v>2025</v>
      </c>
      <c r="N2" s="32">
        <f>L1</f>
        <v>2025</v>
      </c>
      <c r="O2" s="34" t="str">
        <f>"geplande toestand na "&amp;N2</f>
        <v>geplande toestand na 2025</v>
      </c>
      <c r="P2" s="32">
        <f>L1+1</f>
        <v>2026</v>
      </c>
      <c r="Q2" s="32">
        <f>L1+1</f>
        <v>2026</v>
      </c>
      <c r="R2" s="35">
        <f>L1+1</f>
        <v>2026</v>
      </c>
      <c r="S2" s="34" t="str">
        <f>"geplande toestand na "&amp;R2</f>
        <v>geplande toestand na 2026</v>
      </c>
      <c r="T2" s="32">
        <f>L1+2</f>
        <v>2027</v>
      </c>
      <c r="U2" s="32">
        <f>L1+2</f>
        <v>2027</v>
      </c>
      <c r="V2" s="32">
        <f>L1+2</f>
        <v>2027</v>
      </c>
      <c r="W2" s="34" t="str">
        <f>"geplande toestand na "&amp;V2</f>
        <v>geplande toestand na 2027</v>
      </c>
      <c r="X2" s="32">
        <f>L1+3</f>
        <v>2028</v>
      </c>
      <c r="Y2" s="32">
        <f>L1+3</f>
        <v>2028</v>
      </c>
      <c r="Z2" s="32">
        <f>L1+3</f>
        <v>2028</v>
      </c>
      <c r="AA2" s="34" t="str">
        <f>"geplande toestand na "&amp;Z2</f>
        <v>geplande toestand na 2028</v>
      </c>
    </row>
    <row r="3" spans="1:27" ht="10.5" x14ac:dyDescent="0.25">
      <c r="A3" s="3"/>
      <c r="B3" s="36" t="s">
        <v>2</v>
      </c>
      <c r="C3" s="36" t="s">
        <v>2</v>
      </c>
      <c r="D3" s="36" t="s">
        <v>2</v>
      </c>
      <c r="E3" s="13"/>
      <c r="F3" s="14"/>
      <c r="G3" s="36" t="s">
        <v>3</v>
      </c>
      <c r="H3" s="36" t="s">
        <v>3</v>
      </c>
      <c r="I3" s="36" t="s">
        <v>3</v>
      </c>
      <c r="J3" s="13"/>
      <c r="K3" s="14"/>
      <c r="L3" s="36" t="s">
        <v>4</v>
      </c>
      <c r="M3" s="36" t="s">
        <v>4</v>
      </c>
      <c r="N3" s="36" t="s">
        <v>4</v>
      </c>
      <c r="O3" s="14"/>
      <c r="P3" s="37" t="s">
        <v>5</v>
      </c>
      <c r="Q3" s="37" t="s">
        <v>5</v>
      </c>
      <c r="R3" s="37" t="s">
        <v>5</v>
      </c>
      <c r="S3" s="38"/>
      <c r="T3" s="37" t="s">
        <v>6</v>
      </c>
      <c r="U3" s="37" t="s">
        <v>6</v>
      </c>
      <c r="V3" s="37" t="s">
        <v>6</v>
      </c>
      <c r="W3" s="38"/>
      <c r="X3" s="37" t="s">
        <v>7</v>
      </c>
      <c r="Y3" s="37" t="s">
        <v>7</v>
      </c>
      <c r="Z3" s="37" t="s">
        <v>7</v>
      </c>
      <c r="AA3" s="38"/>
    </row>
    <row r="4" spans="1:27" ht="32" thickBot="1" x14ac:dyDescent="0.3">
      <c r="A4" s="4" t="s">
        <v>0</v>
      </c>
      <c r="B4" s="15" t="s">
        <v>8</v>
      </c>
      <c r="C4" s="16" t="s">
        <v>9</v>
      </c>
      <c r="D4" s="17" t="s">
        <v>10</v>
      </c>
      <c r="E4" s="18" t="s">
        <v>11</v>
      </c>
      <c r="F4" s="5" t="s">
        <v>12</v>
      </c>
      <c r="G4" s="15" t="s">
        <v>8</v>
      </c>
      <c r="H4" s="16" t="s">
        <v>9</v>
      </c>
      <c r="I4" s="17" t="s">
        <v>10</v>
      </c>
      <c r="J4" s="18" t="s">
        <v>13</v>
      </c>
      <c r="K4" s="5" t="s">
        <v>14</v>
      </c>
      <c r="L4" s="71" t="s">
        <v>15</v>
      </c>
      <c r="M4" s="72" t="s">
        <v>16</v>
      </c>
      <c r="N4" s="73" t="s">
        <v>17</v>
      </c>
      <c r="O4" s="74" t="s">
        <v>18</v>
      </c>
      <c r="P4" s="71" t="s">
        <v>15</v>
      </c>
      <c r="Q4" s="72" t="s">
        <v>16</v>
      </c>
      <c r="R4" s="73" t="s">
        <v>17</v>
      </c>
      <c r="S4" s="74" t="s">
        <v>19</v>
      </c>
      <c r="T4" s="71" t="s">
        <v>15</v>
      </c>
      <c r="U4" s="72" t="s">
        <v>16</v>
      </c>
      <c r="V4" s="8" t="s">
        <v>17</v>
      </c>
      <c r="W4" s="5" t="s">
        <v>20</v>
      </c>
      <c r="X4" s="15" t="s">
        <v>8</v>
      </c>
      <c r="Y4" s="16" t="s">
        <v>9</v>
      </c>
      <c r="Z4" s="8" t="s">
        <v>17</v>
      </c>
      <c r="AA4" s="5" t="s">
        <v>21</v>
      </c>
    </row>
    <row r="5" spans="1:27" ht="12.75" customHeight="1" x14ac:dyDescent="0.25">
      <c r="A5" s="6"/>
      <c r="B5" s="19"/>
      <c r="C5" s="20"/>
      <c r="D5" s="20"/>
      <c r="E5" s="21"/>
      <c r="F5" s="7"/>
      <c r="G5" s="19"/>
      <c r="H5" s="20"/>
      <c r="I5" s="20"/>
      <c r="J5" s="21"/>
      <c r="K5" s="7"/>
      <c r="L5" s="75"/>
      <c r="M5" s="75"/>
      <c r="N5" s="75"/>
      <c r="O5" s="76"/>
      <c r="P5" s="77"/>
      <c r="Q5" s="77"/>
      <c r="R5" s="77"/>
      <c r="S5" s="78"/>
      <c r="T5" s="77"/>
      <c r="U5" s="77"/>
      <c r="V5" s="58"/>
      <c r="W5" s="59"/>
      <c r="X5" s="58"/>
      <c r="Y5" s="58"/>
      <c r="Z5" s="58"/>
      <c r="AA5" s="59"/>
    </row>
    <row r="6" spans="1:27" ht="12.75" customHeight="1" x14ac:dyDescent="0.25">
      <c r="A6" s="39" t="s">
        <v>22</v>
      </c>
      <c r="B6" s="40"/>
      <c r="C6" s="41"/>
      <c r="D6" s="41"/>
      <c r="E6" s="42"/>
      <c r="F6" s="23"/>
      <c r="G6" s="40"/>
      <c r="H6" s="41"/>
      <c r="I6" s="41"/>
      <c r="J6" s="42"/>
      <c r="K6" s="23"/>
      <c r="L6" s="60"/>
      <c r="M6" s="60"/>
      <c r="N6" s="60"/>
      <c r="O6" s="61"/>
      <c r="P6" s="60"/>
      <c r="Q6" s="60"/>
      <c r="R6" s="60"/>
      <c r="S6" s="62"/>
      <c r="T6" s="60"/>
      <c r="U6" s="60"/>
      <c r="V6" s="60"/>
      <c r="W6" s="62"/>
      <c r="X6" s="60"/>
      <c r="Y6" s="60"/>
      <c r="Z6" s="60"/>
      <c r="AA6" s="62"/>
    </row>
    <row r="7" spans="1:27" ht="12.75" customHeight="1" x14ac:dyDescent="0.25">
      <c r="A7" s="44" t="s">
        <v>23</v>
      </c>
      <c r="B7" s="44">
        <v>0</v>
      </c>
      <c r="C7" s="49">
        <v>0</v>
      </c>
      <c r="D7" s="49">
        <v>0</v>
      </c>
      <c r="E7" s="45"/>
      <c r="F7" s="22">
        <v>0</v>
      </c>
      <c r="G7" s="44">
        <v>0</v>
      </c>
      <c r="H7" s="49">
        <v>0</v>
      </c>
      <c r="I7" s="49">
        <v>0</v>
      </c>
      <c r="J7" s="45"/>
      <c r="K7" s="22">
        <v>0</v>
      </c>
      <c r="L7" s="60"/>
      <c r="M7" s="79"/>
      <c r="N7" s="60"/>
      <c r="O7" s="61"/>
      <c r="P7" s="60"/>
      <c r="Q7" s="60"/>
      <c r="R7" s="60"/>
      <c r="S7" s="61"/>
      <c r="T7" s="63"/>
      <c r="U7" s="80"/>
      <c r="V7" s="63"/>
      <c r="W7" s="61"/>
      <c r="X7" s="63"/>
      <c r="Y7" s="64"/>
      <c r="Z7" s="63"/>
      <c r="AA7" s="61"/>
    </row>
    <row r="8" spans="1:27" ht="12.75" customHeight="1" x14ac:dyDescent="0.25">
      <c r="A8" s="44" t="s">
        <v>24</v>
      </c>
      <c r="B8" s="44">
        <v>0</v>
      </c>
      <c r="C8" s="49">
        <v>0</v>
      </c>
      <c r="D8" s="49">
        <v>0</v>
      </c>
      <c r="E8" s="45"/>
      <c r="F8" s="22">
        <v>0</v>
      </c>
      <c r="G8" s="44">
        <v>0</v>
      </c>
      <c r="H8" s="49">
        <v>0</v>
      </c>
      <c r="I8" s="49">
        <v>0</v>
      </c>
      <c r="J8" s="45"/>
      <c r="K8" s="22">
        <v>0</v>
      </c>
      <c r="L8" s="63"/>
      <c r="M8" s="63"/>
      <c r="N8" s="63"/>
      <c r="O8" s="61"/>
      <c r="P8" s="60"/>
      <c r="Q8" s="60"/>
      <c r="R8" s="60"/>
      <c r="S8" s="62"/>
      <c r="T8" s="60"/>
      <c r="U8" s="60"/>
      <c r="V8" s="60"/>
      <c r="W8" s="62"/>
      <c r="X8" s="60"/>
      <c r="Y8" s="60"/>
      <c r="Z8" s="60"/>
      <c r="AA8" s="62"/>
    </row>
    <row r="9" spans="1:27" ht="12.75" customHeight="1" x14ac:dyDescent="0.25">
      <c r="A9" s="44" t="s">
        <v>25</v>
      </c>
      <c r="B9" s="48">
        <v>69616.59</v>
      </c>
      <c r="C9" s="49">
        <v>69616.59</v>
      </c>
      <c r="D9" s="49">
        <v>45257.599999999999</v>
      </c>
      <c r="E9" s="45">
        <v>8032021</v>
      </c>
      <c r="F9" s="22">
        <v>8007484.3900000015</v>
      </c>
      <c r="G9" s="48">
        <v>86346.61900000005</v>
      </c>
      <c r="H9" s="49">
        <v>86346.61900000005</v>
      </c>
      <c r="I9" s="49">
        <v>48085.254999999997</v>
      </c>
      <c r="J9" s="45">
        <v>8146956</v>
      </c>
      <c r="K9" s="22">
        <v>8037995.2199999988</v>
      </c>
      <c r="L9" s="63"/>
      <c r="M9" s="63"/>
      <c r="N9" s="63"/>
      <c r="O9" s="61"/>
      <c r="P9" s="63"/>
      <c r="Q9" s="63"/>
      <c r="R9" s="63"/>
      <c r="S9" s="61"/>
      <c r="T9" s="63"/>
      <c r="U9" s="63"/>
      <c r="V9" s="65"/>
      <c r="W9" s="61"/>
      <c r="X9" s="63"/>
      <c r="Y9" s="63"/>
      <c r="Z9" s="65"/>
      <c r="AA9" s="61"/>
    </row>
    <row r="10" spans="1:27" s="30" customFormat="1" ht="12.75" customHeight="1" x14ac:dyDescent="0.25">
      <c r="A10" s="50" t="s">
        <v>26</v>
      </c>
      <c r="B10" s="51">
        <v>69616.59</v>
      </c>
      <c r="C10" s="52">
        <v>69616.59</v>
      </c>
      <c r="D10" s="52">
        <v>45257.599999999999</v>
      </c>
      <c r="E10" s="45">
        <v>8032021</v>
      </c>
      <c r="F10" s="22">
        <v>8007484.3900000015</v>
      </c>
      <c r="G10" s="51">
        <v>86346.61900000005</v>
      </c>
      <c r="H10" s="52">
        <v>86346.61900000005</v>
      </c>
      <c r="I10" s="52">
        <v>48085.254999999997</v>
      </c>
      <c r="J10" s="45">
        <v>8146956</v>
      </c>
      <c r="K10" s="22">
        <v>8037995.2199999988</v>
      </c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6"/>
      <c r="W10" s="61"/>
      <c r="X10" s="61"/>
      <c r="Y10" s="61"/>
      <c r="Z10" s="66"/>
      <c r="AA10" s="61"/>
    </row>
    <row r="11" spans="1:27" ht="12.75" customHeight="1" x14ac:dyDescent="0.25">
      <c r="A11" s="39" t="s">
        <v>27</v>
      </c>
      <c r="B11" s="39"/>
      <c r="C11" s="42"/>
      <c r="D11" s="42"/>
      <c r="E11" s="42"/>
      <c r="F11" s="42"/>
      <c r="G11" s="39"/>
      <c r="H11" s="42"/>
      <c r="I11" s="42"/>
      <c r="J11" s="42"/>
      <c r="K11" s="42"/>
      <c r="L11" s="63"/>
      <c r="M11" s="63"/>
      <c r="N11" s="63"/>
      <c r="O11" s="61"/>
      <c r="P11" s="63"/>
      <c r="Q11" s="63"/>
      <c r="R11" s="63"/>
      <c r="S11" s="61"/>
      <c r="T11" s="63"/>
      <c r="U11" s="63"/>
      <c r="V11" s="63"/>
      <c r="W11" s="61"/>
      <c r="X11" s="63"/>
      <c r="Y11" s="63"/>
      <c r="Z11" s="63"/>
      <c r="AA11" s="61"/>
    </row>
    <row r="12" spans="1:27" ht="12.65" customHeight="1" x14ac:dyDescent="0.25">
      <c r="A12" s="44" t="s">
        <v>23</v>
      </c>
      <c r="B12" s="44">
        <v>0</v>
      </c>
      <c r="C12" s="49">
        <v>171.97499999999999</v>
      </c>
      <c r="D12" s="49">
        <v>0</v>
      </c>
      <c r="E12" s="45">
        <v>0</v>
      </c>
      <c r="F12" s="46">
        <v>162.27000000000001</v>
      </c>
      <c r="G12" s="44">
        <v>0</v>
      </c>
      <c r="H12" s="49">
        <v>974.39</v>
      </c>
      <c r="I12" s="49">
        <v>0</v>
      </c>
      <c r="J12" s="45">
        <v>0</v>
      </c>
      <c r="K12" s="46">
        <v>81.209999999999994</v>
      </c>
      <c r="L12" s="63"/>
      <c r="M12" s="63"/>
      <c r="N12" s="63"/>
      <c r="O12" s="61"/>
      <c r="P12" s="63"/>
      <c r="Q12" s="63"/>
      <c r="R12" s="63"/>
      <c r="S12" s="61"/>
      <c r="T12" s="63"/>
      <c r="U12" s="63"/>
      <c r="V12" s="63"/>
      <c r="W12" s="61"/>
      <c r="X12" s="63"/>
      <c r="Y12" s="63"/>
      <c r="Z12" s="63"/>
      <c r="AA12" s="61"/>
    </row>
    <row r="13" spans="1:27" ht="12.75" customHeight="1" x14ac:dyDescent="0.25">
      <c r="A13" s="44" t="s">
        <v>24</v>
      </c>
      <c r="B13" s="49">
        <v>4984.3150000000005</v>
      </c>
      <c r="C13" s="49">
        <v>23795.582000000002</v>
      </c>
      <c r="D13" s="49">
        <v>10291.610000000002</v>
      </c>
      <c r="E13" s="45">
        <v>4803630.6876666658</v>
      </c>
      <c r="F13" s="46">
        <v>4804926.120000002</v>
      </c>
      <c r="G13" s="49">
        <v>4580.2000000000007</v>
      </c>
      <c r="H13" s="49">
        <v>17418.632000000001</v>
      </c>
      <c r="I13" s="49">
        <v>21763.739999999994</v>
      </c>
      <c r="J13" s="45">
        <v>4845807.6876666658</v>
      </c>
      <c r="K13" s="46">
        <v>4793425.6499999994</v>
      </c>
      <c r="L13" s="63"/>
      <c r="M13" s="63"/>
      <c r="N13" s="63"/>
      <c r="O13" s="61"/>
      <c r="P13" s="63"/>
      <c r="Q13" s="63"/>
      <c r="R13" s="63"/>
      <c r="S13" s="61"/>
      <c r="T13" s="63"/>
      <c r="U13" s="63"/>
      <c r="V13" s="63"/>
      <c r="W13" s="61"/>
      <c r="X13" s="63"/>
      <c r="Y13" s="63"/>
      <c r="Z13" s="63"/>
      <c r="AA13" s="61"/>
    </row>
    <row r="14" spans="1:27" ht="12.75" customHeight="1" x14ac:dyDescent="0.25">
      <c r="A14" s="44" t="s">
        <v>25</v>
      </c>
      <c r="B14" s="49">
        <v>64425.20699999998</v>
      </c>
      <c r="C14" s="49">
        <v>45441.964999999982</v>
      </c>
      <c r="D14" s="49">
        <v>252483.42000000013</v>
      </c>
      <c r="E14" s="45">
        <v>8973299.8055833336</v>
      </c>
      <c r="F14" s="46">
        <v>9003533.390000008</v>
      </c>
      <c r="G14" s="49">
        <v>66439.101999999955</v>
      </c>
      <c r="H14" s="49">
        <v>52626.279999999955</v>
      </c>
      <c r="I14" s="49">
        <v>368090.69199999969</v>
      </c>
      <c r="J14" s="45">
        <v>9216310.8055833336</v>
      </c>
      <c r="K14" s="46">
        <v>9380716.040000001</v>
      </c>
      <c r="L14" s="63"/>
      <c r="M14" s="63"/>
      <c r="N14" s="63"/>
      <c r="O14" s="61"/>
      <c r="P14" s="63"/>
      <c r="Q14" s="63"/>
      <c r="R14" s="63"/>
      <c r="S14" s="61"/>
      <c r="T14" s="63"/>
      <c r="U14" s="63"/>
      <c r="V14" s="63"/>
      <c r="W14" s="61"/>
      <c r="X14" s="63"/>
      <c r="Y14" s="63"/>
      <c r="Z14" s="63"/>
      <c r="AA14" s="61"/>
    </row>
    <row r="15" spans="1:27" ht="12.75" customHeight="1" x14ac:dyDescent="0.25">
      <c r="A15" s="44" t="s">
        <v>28</v>
      </c>
      <c r="B15" s="69"/>
      <c r="C15" s="69"/>
      <c r="D15" s="69"/>
      <c r="E15" s="69"/>
      <c r="F15" s="69"/>
      <c r="G15" s="69"/>
      <c r="H15" s="69"/>
      <c r="I15" s="69"/>
      <c r="J15" s="69"/>
      <c r="K15" s="46">
        <v>10998.064114081877</v>
      </c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</row>
    <row r="16" spans="1:27" ht="12.75" customHeight="1" x14ac:dyDescent="0.25">
      <c r="A16" s="44" t="s">
        <v>29</v>
      </c>
      <c r="B16" s="69"/>
      <c r="C16" s="69"/>
      <c r="D16" s="69"/>
      <c r="E16" s="69"/>
      <c r="F16" s="69"/>
      <c r="G16" s="69"/>
      <c r="H16" s="69"/>
      <c r="I16" s="69"/>
      <c r="J16" s="69"/>
      <c r="K16" s="46">
        <v>4686714.6958859172</v>
      </c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</row>
    <row r="17" spans="1:27" ht="12.75" customHeight="1" x14ac:dyDescent="0.25">
      <c r="A17" s="44" t="s">
        <v>30</v>
      </c>
      <c r="B17" s="69"/>
      <c r="C17" s="69"/>
      <c r="D17" s="69"/>
      <c r="E17" s="69"/>
      <c r="F17" s="69"/>
      <c r="G17" s="69"/>
      <c r="H17" s="69"/>
      <c r="I17" s="69"/>
      <c r="J17" s="69"/>
      <c r="K17" s="46">
        <v>9476510.1400000006</v>
      </c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</row>
    <row r="18" spans="1:27" s="30" customFormat="1" ht="12.75" customHeight="1" x14ac:dyDescent="0.25">
      <c r="A18" s="50" t="s">
        <v>31</v>
      </c>
      <c r="B18" s="52">
        <v>69409.521999999983</v>
      </c>
      <c r="C18" s="52">
        <v>69409.521999999983</v>
      </c>
      <c r="D18" s="52">
        <v>262775.03000000014</v>
      </c>
      <c r="E18" s="45">
        <v>13776930.493249999</v>
      </c>
      <c r="F18" s="46">
        <v>13808621.780000009</v>
      </c>
      <c r="G18" s="52">
        <v>71019.301999999952</v>
      </c>
      <c r="H18" s="52">
        <v>71019.301999999952</v>
      </c>
      <c r="I18" s="52">
        <v>389854.43199999968</v>
      </c>
      <c r="J18" s="45">
        <v>14062118.493249999</v>
      </c>
      <c r="K18" s="46">
        <v>14174222.9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</row>
    <row r="19" spans="1:27" ht="12.75" customHeight="1" x14ac:dyDescent="0.25">
      <c r="A19" s="39" t="s">
        <v>32</v>
      </c>
      <c r="B19" s="39"/>
      <c r="C19" s="42"/>
      <c r="D19" s="42"/>
      <c r="E19" s="42"/>
      <c r="F19" s="42"/>
      <c r="G19" s="39"/>
      <c r="H19" s="42"/>
      <c r="I19" s="42"/>
      <c r="J19" s="42"/>
      <c r="K19" s="42"/>
      <c r="L19" s="60"/>
      <c r="M19" s="60"/>
      <c r="N19" s="60"/>
      <c r="O19" s="61"/>
      <c r="P19" s="60"/>
      <c r="Q19" s="60"/>
      <c r="R19" s="60"/>
      <c r="S19" s="62"/>
      <c r="T19" s="60"/>
      <c r="U19" s="60"/>
      <c r="V19" s="60"/>
      <c r="W19" s="62"/>
      <c r="X19" s="60"/>
      <c r="Y19" s="60"/>
      <c r="Z19" s="60"/>
      <c r="AA19" s="62"/>
    </row>
    <row r="20" spans="1:27" ht="12.75" customHeight="1" x14ac:dyDescent="0.25">
      <c r="A20" s="44" t="s">
        <v>33</v>
      </c>
      <c r="B20" s="44">
        <v>0</v>
      </c>
      <c r="C20" s="47">
        <v>0</v>
      </c>
      <c r="D20" s="47">
        <v>0</v>
      </c>
      <c r="E20" s="45">
        <v>35</v>
      </c>
      <c r="F20" s="46">
        <v>35</v>
      </c>
      <c r="G20" s="44">
        <v>0</v>
      </c>
      <c r="H20" s="47">
        <v>0</v>
      </c>
      <c r="I20" s="47">
        <v>0</v>
      </c>
      <c r="J20" s="45">
        <v>35</v>
      </c>
      <c r="K20" s="46">
        <v>35</v>
      </c>
      <c r="L20" s="67"/>
      <c r="M20" s="67"/>
      <c r="N20" s="67"/>
      <c r="O20" s="61"/>
      <c r="P20" s="67"/>
      <c r="Q20" s="67"/>
      <c r="R20" s="67"/>
      <c r="S20" s="61"/>
      <c r="T20" s="67"/>
      <c r="U20" s="67"/>
      <c r="V20" s="67"/>
      <c r="W20" s="61"/>
      <c r="X20" s="67"/>
      <c r="Y20" s="67"/>
      <c r="Z20" s="67"/>
      <c r="AA20" s="61"/>
    </row>
    <row r="21" spans="1:27" ht="12.75" customHeight="1" x14ac:dyDescent="0.25">
      <c r="A21" s="44" t="s">
        <v>34</v>
      </c>
      <c r="B21" s="44">
        <v>1</v>
      </c>
      <c r="C21" s="47">
        <v>1</v>
      </c>
      <c r="D21" s="47">
        <v>0</v>
      </c>
      <c r="E21" s="45">
        <v>133</v>
      </c>
      <c r="F21" s="46">
        <v>133</v>
      </c>
      <c r="G21" s="44">
        <v>1</v>
      </c>
      <c r="H21" s="47">
        <v>1</v>
      </c>
      <c r="I21" s="47">
        <v>0</v>
      </c>
      <c r="J21" s="45">
        <v>134</v>
      </c>
      <c r="K21" s="46">
        <v>132</v>
      </c>
      <c r="L21" s="67"/>
      <c r="M21" s="67"/>
      <c r="N21" s="67"/>
      <c r="O21" s="61"/>
      <c r="P21" s="67"/>
      <c r="Q21" s="67"/>
      <c r="R21" s="67"/>
      <c r="S21" s="61"/>
      <c r="T21" s="67"/>
      <c r="U21" s="67"/>
      <c r="V21" s="67"/>
      <c r="W21" s="61"/>
      <c r="X21" s="67"/>
      <c r="Y21" s="67"/>
      <c r="Z21" s="67"/>
      <c r="AA21" s="61"/>
    </row>
    <row r="22" spans="1:27" ht="12.75" customHeight="1" x14ac:dyDescent="0.25">
      <c r="A22" s="39" t="s">
        <v>35</v>
      </c>
      <c r="B22" s="39"/>
      <c r="C22" s="42"/>
      <c r="D22" s="42"/>
      <c r="E22" s="42"/>
      <c r="F22" s="42"/>
      <c r="G22" s="39"/>
      <c r="H22" s="42"/>
      <c r="I22" s="42"/>
      <c r="J22" s="42"/>
      <c r="K22" s="42"/>
      <c r="L22" s="60"/>
      <c r="M22" s="60"/>
      <c r="N22" s="60"/>
      <c r="O22" s="61"/>
      <c r="P22" s="60"/>
      <c r="Q22" s="60"/>
      <c r="R22" s="60"/>
      <c r="S22" s="62"/>
      <c r="T22" s="60"/>
      <c r="U22" s="60"/>
      <c r="V22" s="60"/>
      <c r="W22" s="62"/>
      <c r="X22" s="60"/>
      <c r="Y22" s="60"/>
      <c r="Z22" s="60"/>
      <c r="AA22" s="62"/>
    </row>
    <row r="23" spans="1:27" ht="12.75" customHeight="1" x14ac:dyDescent="0.25">
      <c r="A23" s="44" t="s">
        <v>36</v>
      </c>
      <c r="B23" s="53" t="s">
        <v>60</v>
      </c>
      <c r="C23" s="53" t="s">
        <v>60</v>
      </c>
      <c r="D23" s="53">
        <v>284</v>
      </c>
      <c r="E23" s="45">
        <v>4264</v>
      </c>
      <c r="F23" s="46">
        <v>4193</v>
      </c>
      <c r="G23" s="53" t="s">
        <v>60</v>
      </c>
      <c r="H23" s="53" t="s">
        <v>60</v>
      </c>
      <c r="I23" s="53">
        <v>223</v>
      </c>
      <c r="J23" s="45">
        <v>4445</v>
      </c>
      <c r="K23" s="46">
        <v>4281</v>
      </c>
      <c r="L23" s="68"/>
      <c r="M23" s="68"/>
      <c r="N23" s="68"/>
      <c r="O23" s="61"/>
      <c r="P23" s="68"/>
      <c r="Q23" s="68"/>
      <c r="R23" s="63"/>
      <c r="S23" s="61"/>
      <c r="T23" s="68"/>
      <c r="U23" s="68"/>
      <c r="V23" s="63"/>
      <c r="W23" s="61"/>
      <c r="X23" s="68"/>
      <c r="Y23" s="68"/>
      <c r="Z23" s="63"/>
      <c r="AA23" s="61"/>
    </row>
    <row r="24" spans="1:27" ht="12.75" customHeight="1" x14ac:dyDescent="0.25">
      <c r="A24" s="44" t="s">
        <v>37</v>
      </c>
      <c r="B24" s="44">
        <v>118</v>
      </c>
      <c r="C24" s="47">
        <v>118</v>
      </c>
      <c r="D24" s="47">
        <v>53</v>
      </c>
      <c r="E24" s="45">
        <v>7466</v>
      </c>
      <c r="F24" s="46">
        <v>7449</v>
      </c>
      <c r="G24" s="44">
        <v>148</v>
      </c>
      <c r="H24" s="47">
        <v>148</v>
      </c>
      <c r="I24" s="47">
        <v>68</v>
      </c>
      <c r="J24" s="45">
        <v>7514.333333333333</v>
      </c>
      <c r="K24" s="46">
        <v>7496</v>
      </c>
      <c r="L24" s="63"/>
      <c r="M24" s="63"/>
      <c r="N24" s="63"/>
      <c r="O24" s="61"/>
      <c r="P24" s="63"/>
      <c r="Q24" s="63"/>
      <c r="R24" s="63"/>
      <c r="S24" s="61"/>
      <c r="T24" s="63"/>
      <c r="U24" s="63"/>
      <c r="V24" s="63"/>
      <c r="W24" s="61"/>
      <c r="X24" s="63"/>
      <c r="Y24" s="63"/>
      <c r="Z24" s="63"/>
      <c r="AA24" s="61"/>
    </row>
    <row r="25" spans="1:27" ht="12.75" customHeight="1" x14ac:dyDescent="0.25">
      <c r="A25" s="44" t="s">
        <v>38</v>
      </c>
      <c r="B25" s="44">
        <v>88</v>
      </c>
      <c r="C25" s="47">
        <v>88</v>
      </c>
      <c r="D25" s="47">
        <v>53</v>
      </c>
      <c r="E25" s="45"/>
      <c r="F25" s="46">
        <v>7714</v>
      </c>
      <c r="G25" s="44">
        <v>106</v>
      </c>
      <c r="H25" s="47">
        <v>106</v>
      </c>
      <c r="I25" s="47">
        <v>61</v>
      </c>
      <c r="J25" s="45"/>
      <c r="K25" s="46">
        <v>7714</v>
      </c>
      <c r="L25" s="63"/>
      <c r="M25" s="63"/>
      <c r="N25" s="63"/>
      <c r="O25" s="61"/>
      <c r="P25" s="63"/>
      <c r="Q25" s="63"/>
      <c r="R25" s="63"/>
      <c r="S25" s="61"/>
      <c r="T25" s="63"/>
      <c r="U25" s="63"/>
      <c r="V25" s="63"/>
      <c r="W25" s="61"/>
      <c r="X25" s="63"/>
      <c r="Y25" s="63"/>
      <c r="Z25" s="63"/>
      <c r="AA25" s="61"/>
    </row>
    <row r="26" spans="1:27" ht="12.75" customHeight="1" x14ac:dyDescent="0.25">
      <c r="A26" s="44" t="s">
        <v>39</v>
      </c>
      <c r="B26" s="39"/>
      <c r="C26" s="42"/>
      <c r="D26" s="42"/>
      <c r="E26" s="42"/>
      <c r="F26" s="42"/>
      <c r="G26" s="39"/>
      <c r="H26" s="42"/>
      <c r="I26" s="42"/>
      <c r="J26" s="42"/>
      <c r="K26" s="46">
        <v>4368</v>
      </c>
      <c r="L26" s="60"/>
      <c r="M26" s="60"/>
      <c r="N26" s="60"/>
      <c r="O26" s="61"/>
      <c r="P26" s="63"/>
      <c r="Q26" s="63"/>
      <c r="R26" s="63"/>
      <c r="S26" s="61"/>
      <c r="T26" s="63"/>
      <c r="U26" s="63"/>
      <c r="V26" s="63"/>
      <c r="W26" s="61"/>
      <c r="X26" s="63"/>
      <c r="Y26" s="63"/>
      <c r="Z26" s="63"/>
      <c r="AA26" s="61"/>
    </row>
    <row r="27" spans="1:27" ht="12.75" customHeight="1" x14ac:dyDescent="0.25">
      <c r="A27" s="39" t="s">
        <v>40</v>
      </c>
      <c r="B27" s="39"/>
      <c r="C27" s="42"/>
      <c r="D27" s="42"/>
      <c r="E27" s="42"/>
      <c r="F27" s="42"/>
      <c r="G27" s="39"/>
      <c r="H27" s="42"/>
      <c r="I27" s="42"/>
      <c r="J27" s="42"/>
      <c r="K27" s="42"/>
      <c r="L27" s="60"/>
      <c r="M27" s="60"/>
      <c r="N27" s="60"/>
      <c r="O27" s="61"/>
      <c r="P27" s="63"/>
      <c r="Q27" s="63"/>
      <c r="R27" s="63"/>
      <c r="S27" s="61"/>
      <c r="T27" s="63"/>
      <c r="U27" s="63"/>
      <c r="V27" s="63"/>
      <c r="W27" s="61"/>
      <c r="X27" s="63"/>
      <c r="Y27" s="63"/>
      <c r="Z27" s="63"/>
      <c r="AA27" s="61"/>
    </row>
    <row r="28" spans="1:27" ht="12.75" customHeight="1" x14ac:dyDescent="0.25">
      <c r="A28" s="44" t="s">
        <v>41</v>
      </c>
      <c r="B28" s="44">
        <v>36</v>
      </c>
      <c r="C28" s="47">
        <v>36</v>
      </c>
      <c r="D28" s="53">
        <v>197</v>
      </c>
      <c r="E28" s="45">
        <v>4375.6499999999996</v>
      </c>
      <c r="F28" s="46">
        <v>4237</v>
      </c>
      <c r="G28" s="44">
        <v>47</v>
      </c>
      <c r="H28" s="47">
        <v>47</v>
      </c>
      <c r="I28" s="53">
        <v>158</v>
      </c>
      <c r="J28" s="45">
        <v>4617.2999999999993</v>
      </c>
      <c r="K28" s="46">
        <v>4332</v>
      </c>
      <c r="L28" s="63"/>
      <c r="M28" s="60"/>
      <c r="N28" s="63"/>
      <c r="O28" s="61"/>
      <c r="P28" s="63"/>
      <c r="Q28" s="63"/>
      <c r="R28" s="63"/>
      <c r="S28" s="61"/>
      <c r="T28" s="63"/>
      <c r="U28" s="63"/>
      <c r="V28" s="63"/>
      <c r="W28" s="61"/>
      <c r="X28" s="63"/>
      <c r="Y28" s="63"/>
      <c r="Z28" s="63"/>
      <c r="AA28" s="61"/>
    </row>
    <row r="29" spans="1:27" ht="12.75" customHeight="1" x14ac:dyDescent="0.25">
      <c r="A29" s="54" t="s">
        <v>42</v>
      </c>
      <c r="B29" s="49">
        <v>3578</v>
      </c>
      <c r="C29" s="47">
        <v>5199</v>
      </c>
      <c r="D29" s="47">
        <v>5936</v>
      </c>
      <c r="E29" s="45">
        <v>458987.9778117204</v>
      </c>
      <c r="F29" s="46">
        <v>458534</v>
      </c>
      <c r="G29" s="49">
        <v>7936</v>
      </c>
      <c r="H29" s="47">
        <v>9872</v>
      </c>
      <c r="I29" s="47">
        <v>5737</v>
      </c>
      <c r="J29" s="45">
        <v>465076.1314889295</v>
      </c>
      <c r="K29" s="46">
        <v>464250</v>
      </c>
      <c r="L29" s="63"/>
      <c r="M29" s="63"/>
      <c r="N29" s="63"/>
      <c r="O29" s="61"/>
      <c r="P29" s="63"/>
      <c r="Q29" s="63"/>
      <c r="R29" s="63"/>
      <c r="S29" s="61"/>
      <c r="T29" s="63"/>
      <c r="U29" s="63"/>
      <c r="V29" s="63"/>
      <c r="W29" s="61"/>
      <c r="X29" s="63"/>
      <c r="Y29" s="63"/>
      <c r="Z29" s="63"/>
      <c r="AA29" s="61"/>
    </row>
    <row r="30" spans="1:27" ht="12.75" customHeight="1" x14ac:dyDescent="0.25">
      <c r="A30" s="44" t="s">
        <v>43</v>
      </c>
      <c r="B30" s="53" t="s">
        <v>60</v>
      </c>
      <c r="C30" s="53" t="s">
        <v>60</v>
      </c>
      <c r="D30" s="47">
        <v>87</v>
      </c>
      <c r="E30" s="45">
        <v>1999.3</v>
      </c>
      <c r="F30" s="46">
        <v>2990</v>
      </c>
      <c r="G30" s="53" t="s">
        <v>60</v>
      </c>
      <c r="H30" s="53" t="s">
        <v>60</v>
      </c>
      <c r="I30" s="47">
        <v>65</v>
      </c>
      <c r="J30" s="45">
        <v>2056</v>
      </c>
      <c r="K30" s="46">
        <v>5081</v>
      </c>
      <c r="L30" s="68"/>
      <c r="M30" s="68"/>
      <c r="N30" s="63"/>
      <c r="O30" s="61"/>
      <c r="P30" s="68"/>
      <c r="Q30" s="68"/>
      <c r="R30" s="63"/>
      <c r="S30" s="61"/>
      <c r="T30" s="68"/>
      <c r="U30" s="68"/>
      <c r="V30" s="63"/>
      <c r="W30" s="61"/>
      <c r="X30" s="68"/>
      <c r="Y30" s="68"/>
      <c r="Z30" s="63"/>
      <c r="AA30" s="61"/>
    </row>
    <row r="31" spans="1:27" ht="12.75" customHeight="1" x14ac:dyDescent="0.25">
      <c r="A31" s="39" t="s">
        <v>44</v>
      </c>
      <c r="B31" s="39"/>
      <c r="C31" s="42"/>
      <c r="D31" s="42"/>
      <c r="E31" s="42"/>
      <c r="F31" s="42"/>
      <c r="G31" s="39"/>
      <c r="H31" s="42"/>
      <c r="I31" s="42"/>
      <c r="J31" s="42"/>
      <c r="K31" s="42"/>
      <c r="L31" s="60"/>
      <c r="M31" s="60"/>
      <c r="N31" s="60"/>
      <c r="O31" s="61"/>
      <c r="P31" s="60"/>
      <c r="Q31" s="60"/>
      <c r="R31" s="60"/>
      <c r="S31" s="61"/>
      <c r="T31" s="60"/>
      <c r="U31" s="60"/>
      <c r="V31" s="60"/>
      <c r="W31" s="61"/>
      <c r="X31" s="60"/>
      <c r="Y31" s="60"/>
      <c r="Z31" s="60"/>
      <c r="AA31" s="61"/>
    </row>
    <row r="32" spans="1:27" ht="12.75" customHeight="1" x14ac:dyDescent="0.25">
      <c r="A32" s="44" t="s">
        <v>45</v>
      </c>
      <c r="B32" s="44">
        <v>36</v>
      </c>
      <c r="C32" s="47">
        <v>36</v>
      </c>
      <c r="D32" s="53">
        <v>284</v>
      </c>
      <c r="E32" s="45">
        <v>4337.3999999999996</v>
      </c>
      <c r="F32" s="46">
        <v>4205</v>
      </c>
      <c r="G32" s="44">
        <v>47</v>
      </c>
      <c r="H32" s="47">
        <v>47</v>
      </c>
      <c r="I32" s="53">
        <v>223</v>
      </c>
      <c r="J32" s="45">
        <v>4583.0499999999993</v>
      </c>
      <c r="K32" s="46">
        <v>4301</v>
      </c>
      <c r="L32" s="63"/>
      <c r="M32" s="60"/>
      <c r="N32" s="63"/>
      <c r="O32" s="61"/>
      <c r="P32" s="63"/>
      <c r="Q32" s="63"/>
      <c r="R32" s="63"/>
      <c r="S32" s="61"/>
      <c r="T32" s="63"/>
      <c r="U32" s="63"/>
      <c r="V32" s="63"/>
      <c r="W32" s="61"/>
      <c r="X32" s="63"/>
      <c r="Y32" s="63"/>
      <c r="Z32" s="63"/>
      <c r="AA32" s="61"/>
    </row>
    <row r="33" spans="1:27" ht="12.75" customHeight="1" x14ac:dyDescent="0.25">
      <c r="A33" s="44" t="s">
        <v>46</v>
      </c>
      <c r="B33" s="47">
        <v>79050</v>
      </c>
      <c r="C33" s="47">
        <v>79269</v>
      </c>
      <c r="D33" s="47">
        <v>6240</v>
      </c>
      <c r="E33" s="45">
        <v>487165.97781172028</v>
      </c>
      <c r="F33" s="46">
        <v>481933</v>
      </c>
      <c r="G33" s="47">
        <v>113146</v>
      </c>
      <c r="H33" s="47">
        <v>113441</v>
      </c>
      <c r="I33" s="47">
        <v>5755</v>
      </c>
      <c r="J33" s="45">
        <v>495678.53148892935</v>
      </c>
      <c r="K33" s="46">
        <v>484370</v>
      </c>
      <c r="L33" s="63"/>
      <c r="M33" s="63"/>
      <c r="N33" s="63"/>
      <c r="O33" s="61"/>
      <c r="P33" s="63"/>
      <c r="Q33" s="63"/>
      <c r="R33" s="63"/>
      <c r="S33" s="61"/>
      <c r="T33" s="63"/>
      <c r="U33" s="63"/>
      <c r="V33" s="63"/>
      <c r="W33" s="61"/>
      <c r="X33" s="63"/>
      <c r="Y33" s="63"/>
      <c r="Z33" s="63"/>
      <c r="AA33" s="61"/>
    </row>
    <row r="34" spans="1:27" ht="12.75" customHeight="1" x14ac:dyDescent="0.25">
      <c r="A34" s="44" t="s">
        <v>47</v>
      </c>
      <c r="B34" s="44"/>
      <c r="C34" s="70"/>
      <c r="D34" s="47"/>
      <c r="E34" s="45">
        <v>8328</v>
      </c>
      <c r="F34" s="46">
        <v>5553</v>
      </c>
      <c r="G34" s="44"/>
      <c r="H34" s="70"/>
      <c r="I34" s="47"/>
      <c r="J34" s="45">
        <v>8328</v>
      </c>
      <c r="K34" s="46">
        <v>2664</v>
      </c>
      <c r="L34" s="60"/>
      <c r="M34" s="60"/>
      <c r="N34" s="63"/>
      <c r="O34" s="61"/>
      <c r="P34" s="63"/>
      <c r="Q34" s="63"/>
      <c r="R34" s="63"/>
      <c r="S34" s="61"/>
      <c r="T34" s="63"/>
      <c r="U34" s="63"/>
      <c r="V34" s="63"/>
      <c r="W34" s="61"/>
      <c r="X34" s="63"/>
      <c r="Y34" s="63"/>
      <c r="Z34" s="63"/>
      <c r="AA34" s="61"/>
    </row>
    <row r="35" spans="1:27" ht="10.5" x14ac:dyDescent="0.25">
      <c r="A35" s="3"/>
      <c r="B35" s="11"/>
      <c r="C35" s="3"/>
      <c r="D35" s="3"/>
      <c r="E35" s="11"/>
      <c r="F35" s="12"/>
      <c r="G35" s="11"/>
      <c r="H35" s="3"/>
      <c r="I35" s="3"/>
      <c r="J35" s="11"/>
      <c r="P35" s="24"/>
      <c r="Q35" s="24"/>
      <c r="R35" s="24"/>
      <c r="S35" s="12"/>
      <c r="T35" s="24"/>
      <c r="U35" s="24"/>
      <c r="V35" s="24"/>
      <c r="W35" s="12"/>
      <c r="X35" s="24"/>
      <c r="Y35" s="25"/>
      <c r="Z35" s="25"/>
      <c r="AA35" s="25"/>
    </row>
    <row r="36" spans="1:27" ht="20.5" x14ac:dyDescent="0.25">
      <c r="A36" s="31" t="s">
        <v>48</v>
      </c>
      <c r="B36" s="11"/>
      <c r="C36" s="3"/>
      <c r="D36" s="3"/>
      <c r="E36" s="11"/>
      <c r="F36" s="12"/>
      <c r="G36" s="11"/>
      <c r="H36" s="3"/>
      <c r="I36" s="3"/>
      <c r="J36" s="11"/>
      <c r="P36" s="24"/>
      <c r="Q36" s="29"/>
      <c r="R36" s="24"/>
      <c r="S36" s="12"/>
      <c r="T36" s="24"/>
      <c r="U36" s="24"/>
      <c r="V36" s="24"/>
      <c r="W36" s="12"/>
      <c r="X36" s="24"/>
      <c r="Y36" s="25"/>
      <c r="Z36" s="25"/>
      <c r="AA36" s="25"/>
    </row>
    <row r="37" spans="1:27" ht="10.5" x14ac:dyDescent="0.25">
      <c r="A37" s="3"/>
      <c r="B37" s="11"/>
      <c r="C37" s="3"/>
      <c r="D37" s="3"/>
      <c r="E37" s="11"/>
      <c r="F37" s="11"/>
      <c r="G37" s="11"/>
      <c r="H37" s="3"/>
      <c r="I37" s="3"/>
      <c r="J37" s="11"/>
      <c r="P37" s="24"/>
      <c r="Q37" s="24"/>
      <c r="R37" s="24"/>
      <c r="S37" s="12"/>
      <c r="T37" s="24"/>
      <c r="U37" s="24"/>
      <c r="V37" s="24"/>
      <c r="W37" s="12"/>
      <c r="X37" s="24"/>
      <c r="Y37" s="25"/>
      <c r="Z37" s="25"/>
      <c r="AA37" s="25"/>
    </row>
    <row r="38" spans="1:27" ht="10.5" x14ac:dyDescent="0.25">
      <c r="A38" s="3"/>
      <c r="B38" s="11"/>
      <c r="C38" s="3"/>
      <c r="D38" s="3"/>
      <c r="E38" s="11"/>
      <c r="F38" s="11"/>
      <c r="G38" s="11"/>
      <c r="H38" s="3"/>
      <c r="I38" s="3"/>
      <c r="J38" s="11"/>
      <c r="P38" s="24"/>
      <c r="Q38" s="24"/>
      <c r="R38" s="24"/>
      <c r="S38" s="12"/>
      <c r="T38" s="24"/>
      <c r="U38" s="24"/>
      <c r="V38" s="24"/>
      <c r="W38" s="12"/>
      <c r="X38" s="24"/>
      <c r="Y38" s="25"/>
      <c r="Z38" s="25"/>
      <c r="AA38" s="25"/>
    </row>
    <row r="39" spans="1:27" x14ac:dyDescent="0.2">
      <c r="P39" s="26"/>
    </row>
  </sheetData>
  <pageMargins left="0.11811023622047245" right="0.11811023622047245" top="0.15748031496062992" bottom="0" header="0.31496062992125984" footer="0.31496062992125984"/>
  <pageSetup paperSize="8" scale="66" orientation="landscape" r:id="rId1"/>
  <headerFooter>
    <oddHeader>&amp;C&amp;"Calibri"&amp;10&amp;K000000 Fluvius - Intern&amp;1#_x000D_</oddHead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8250-9813-41DA-9A50-AFA114C7BC12}">
  <sheetPr>
    <pageSetUpPr fitToPage="1"/>
  </sheetPr>
  <dimension ref="A1:AA39"/>
  <sheetViews>
    <sheetView zoomScaleNormal="100" workbookViewId="0">
      <selection activeCell="B7" sqref="B7:K34"/>
    </sheetView>
  </sheetViews>
  <sheetFormatPr defaultColWidth="9.26953125" defaultRowHeight="10" x14ac:dyDescent="0.2"/>
  <cols>
    <col min="1" max="1" width="40.26953125" style="1" customWidth="1"/>
    <col min="2" max="2" width="12.453125" style="1" customWidth="1"/>
    <col min="3" max="3" width="12.26953125" style="1" customWidth="1"/>
    <col min="4" max="4" width="11.7265625" style="1" customWidth="1"/>
    <col min="5" max="5" width="10.453125" style="1" customWidth="1"/>
    <col min="6" max="6" width="10" style="1" customWidth="1"/>
    <col min="7" max="7" width="12.453125" style="1" customWidth="1"/>
    <col min="8" max="8" width="12.26953125" style="1" customWidth="1"/>
    <col min="9" max="9" width="11.7265625" style="1" customWidth="1"/>
    <col min="10" max="10" width="10" style="1" customWidth="1"/>
    <col min="11" max="11" width="13.26953125" style="1" customWidth="1"/>
    <col min="12" max="12" width="12.26953125" style="1" customWidth="1"/>
    <col min="13" max="13" width="12" style="1" customWidth="1"/>
    <col min="14" max="14" width="10.26953125" style="1" bestFit="1" customWidth="1"/>
    <col min="15" max="15" width="11.7265625" style="1" customWidth="1"/>
    <col min="16" max="17" width="12" style="1" customWidth="1"/>
    <col min="18" max="18" width="10.26953125" style="1" bestFit="1" customWidth="1"/>
    <col min="19" max="19" width="11.26953125" style="1" customWidth="1"/>
    <col min="20" max="20" width="11.7265625" style="1" customWidth="1"/>
    <col min="21" max="21" width="12.26953125" style="1" customWidth="1"/>
    <col min="22" max="22" width="10.26953125" style="1" bestFit="1" customWidth="1"/>
    <col min="23" max="23" width="11.7265625" style="1" customWidth="1"/>
    <col min="24" max="25" width="12" style="1" customWidth="1"/>
    <col min="26" max="26" width="10.26953125" style="1" bestFit="1" customWidth="1"/>
    <col min="27" max="27" width="11.26953125" style="1" customWidth="1"/>
    <col min="28" max="16384" width="9.26953125" style="1"/>
  </cols>
  <sheetData>
    <row r="1" spans="1:27" ht="12.5" x14ac:dyDescent="0.25">
      <c r="A1" s="9" t="s">
        <v>54</v>
      </c>
      <c r="B1" s="10"/>
      <c r="C1" s="12"/>
      <c r="D1" s="11"/>
      <c r="E1" s="2"/>
      <c r="F1" s="10"/>
      <c r="G1" s="10"/>
      <c r="H1" s="12"/>
      <c r="I1" s="11"/>
      <c r="J1" s="2"/>
      <c r="K1" s="10" t="s">
        <v>1</v>
      </c>
      <c r="L1" s="11">
        <v>2025</v>
      </c>
      <c r="M1" s="25"/>
      <c r="N1" s="25"/>
      <c r="O1" s="11"/>
      <c r="P1" s="25"/>
      <c r="Q1" s="25"/>
      <c r="R1" s="25"/>
      <c r="S1" s="11"/>
      <c r="T1" s="25"/>
      <c r="U1" s="25"/>
      <c r="V1" s="25"/>
      <c r="W1" s="11"/>
      <c r="X1" s="25"/>
      <c r="Y1" s="25"/>
      <c r="Z1" s="25"/>
      <c r="AA1" s="11"/>
    </row>
    <row r="2" spans="1:27" s="28" customFormat="1" ht="31.5" customHeight="1" x14ac:dyDescent="0.25">
      <c r="A2" s="27"/>
      <c r="B2" s="32">
        <f>L2-2</f>
        <v>2023</v>
      </c>
      <c r="C2" s="32">
        <f>L2-2</f>
        <v>2023</v>
      </c>
      <c r="D2" s="32">
        <f>L2-2</f>
        <v>2023</v>
      </c>
      <c r="E2" s="32" t="str">
        <f>"geplande toestand na "&amp;D2&amp;" (vorig IP)"</f>
        <v>geplande toestand na 2023 (vorig IP)</v>
      </c>
      <c r="F2" s="32" t="str">
        <f>"reële toestand na "&amp;D2</f>
        <v>reële toestand na 2023</v>
      </c>
      <c r="G2" s="32">
        <f>L2-1</f>
        <v>2024</v>
      </c>
      <c r="H2" s="32">
        <f>L2-1</f>
        <v>2024</v>
      </c>
      <c r="I2" s="32">
        <f>L2-1</f>
        <v>2024</v>
      </c>
      <c r="J2" s="32" t="str">
        <f>"geplande toestand na "&amp;I2&amp;" (vorig IP)"</f>
        <v>geplande toestand na 2024 (vorig IP)</v>
      </c>
      <c r="K2" s="33" t="str">
        <f>"reële toestand bij aanvang "&amp;N2</f>
        <v>reële toestand bij aanvang 2025</v>
      </c>
      <c r="L2" s="32">
        <f>L1</f>
        <v>2025</v>
      </c>
      <c r="M2" s="32">
        <f>L1</f>
        <v>2025</v>
      </c>
      <c r="N2" s="32">
        <f>L1</f>
        <v>2025</v>
      </c>
      <c r="O2" s="34" t="str">
        <f>"geplande toestand na "&amp;N2</f>
        <v>geplande toestand na 2025</v>
      </c>
      <c r="P2" s="32">
        <f>L1+1</f>
        <v>2026</v>
      </c>
      <c r="Q2" s="32">
        <f>L1+1</f>
        <v>2026</v>
      </c>
      <c r="R2" s="35">
        <f>L1+1</f>
        <v>2026</v>
      </c>
      <c r="S2" s="34" t="str">
        <f>"geplande toestand na "&amp;R2</f>
        <v>geplande toestand na 2026</v>
      </c>
      <c r="T2" s="32">
        <f>L1+2</f>
        <v>2027</v>
      </c>
      <c r="U2" s="32">
        <f>L1+2</f>
        <v>2027</v>
      </c>
      <c r="V2" s="32">
        <f>L1+2</f>
        <v>2027</v>
      </c>
      <c r="W2" s="34" t="str">
        <f>"geplande toestand na "&amp;V2</f>
        <v>geplande toestand na 2027</v>
      </c>
      <c r="X2" s="32">
        <f>L1+3</f>
        <v>2028</v>
      </c>
      <c r="Y2" s="32">
        <f>L1+3</f>
        <v>2028</v>
      </c>
      <c r="Z2" s="32">
        <f>L1+3</f>
        <v>2028</v>
      </c>
      <c r="AA2" s="34" t="str">
        <f>"geplande toestand na "&amp;Z2</f>
        <v>geplande toestand na 2028</v>
      </c>
    </row>
    <row r="3" spans="1:27" ht="10.5" x14ac:dyDescent="0.25">
      <c r="A3" s="3"/>
      <c r="B3" s="36" t="s">
        <v>2</v>
      </c>
      <c r="C3" s="36" t="s">
        <v>2</v>
      </c>
      <c r="D3" s="36" t="s">
        <v>2</v>
      </c>
      <c r="E3" s="13"/>
      <c r="F3" s="14"/>
      <c r="G3" s="36" t="s">
        <v>3</v>
      </c>
      <c r="H3" s="36" t="s">
        <v>3</v>
      </c>
      <c r="I3" s="36" t="s">
        <v>3</v>
      </c>
      <c r="J3" s="13"/>
      <c r="K3" s="14"/>
      <c r="L3" s="36" t="s">
        <v>4</v>
      </c>
      <c r="M3" s="36" t="s">
        <v>4</v>
      </c>
      <c r="N3" s="36" t="s">
        <v>4</v>
      </c>
      <c r="O3" s="14"/>
      <c r="P3" s="37" t="s">
        <v>5</v>
      </c>
      <c r="Q3" s="37" t="s">
        <v>5</v>
      </c>
      <c r="R3" s="37" t="s">
        <v>5</v>
      </c>
      <c r="S3" s="38"/>
      <c r="T3" s="37" t="s">
        <v>6</v>
      </c>
      <c r="U3" s="37" t="s">
        <v>6</v>
      </c>
      <c r="V3" s="37" t="s">
        <v>6</v>
      </c>
      <c r="W3" s="38"/>
      <c r="X3" s="37" t="s">
        <v>7</v>
      </c>
      <c r="Y3" s="37" t="s">
        <v>7</v>
      </c>
      <c r="Z3" s="37" t="s">
        <v>7</v>
      </c>
      <c r="AA3" s="38"/>
    </row>
    <row r="4" spans="1:27" ht="32" thickBot="1" x14ac:dyDescent="0.3">
      <c r="A4" s="4" t="s">
        <v>0</v>
      </c>
      <c r="B4" s="15" t="s">
        <v>8</v>
      </c>
      <c r="C4" s="16" t="s">
        <v>9</v>
      </c>
      <c r="D4" s="17" t="s">
        <v>10</v>
      </c>
      <c r="E4" s="18" t="s">
        <v>11</v>
      </c>
      <c r="F4" s="5" t="s">
        <v>12</v>
      </c>
      <c r="G4" s="15" t="s">
        <v>8</v>
      </c>
      <c r="H4" s="16" t="s">
        <v>9</v>
      </c>
      <c r="I4" s="17" t="s">
        <v>10</v>
      </c>
      <c r="J4" s="18" t="s">
        <v>13</v>
      </c>
      <c r="K4" s="5" t="s">
        <v>14</v>
      </c>
      <c r="L4" s="71" t="s">
        <v>15</v>
      </c>
      <c r="M4" s="72" t="s">
        <v>16</v>
      </c>
      <c r="N4" s="73" t="s">
        <v>17</v>
      </c>
      <c r="O4" s="74" t="s">
        <v>18</v>
      </c>
      <c r="P4" s="71" t="s">
        <v>15</v>
      </c>
      <c r="Q4" s="72" t="s">
        <v>16</v>
      </c>
      <c r="R4" s="73" t="s">
        <v>17</v>
      </c>
      <c r="S4" s="74" t="s">
        <v>19</v>
      </c>
      <c r="T4" s="71" t="s">
        <v>15</v>
      </c>
      <c r="U4" s="72" t="s">
        <v>16</v>
      </c>
      <c r="V4" s="73" t="s">
        <v>17</v>
      </c>
      <c r="W4" s="5" t="s">
        <v>20</v>
      </c>
      <c r="X4" s="15" t="s">
        <v>8</v>
      </c>
      <c r="Y4" s="16" t="s">
        <v>9</v>
      </c>
      <c r="Z4" s="8" t="s">
        <v>17</v>
      </c>
      <c r="AA4" s="5" t="s">
        <v>21</v>
      </c>
    </row>
    <row r="5" spans="1:27" ht="12.75" customHeight="1" x14ac:dyDescent="0.25">
      <c r="A5" s="6"/>
      <c r="B5" s="19"/>
      <c r="C5" s="20"/>
      <c r="D5" s="20"/>
      <c r="E5" s="21"/>
      <c r="F5" s="7"/>
      <c r="G5" s="19"/>
      <c r="H5" s="20"/>
      <c r="I5" s="20"/>
      <c r="J5" s="21"/>
      <c r="K5" s="7"/>
      <c r="L5" s="75"/>
      <c r="M5" s="75"/>
      <c r="N5" s="75"/>
      <c r="O5" s="76"/>
      <c r="P5" s="77"/>
      <c r="Q5" s="77"/>
      <c r="R5" s="77"/>
      <c r="S5" s="78"/>
      <c r="T5" s="77"/>
      <c r="U5" s="77"/>
      <c r="V5" s="77"/>
      <c r="W5" s="59"/>
      <c r="X5" s="58"/>
      <c r="Y5" s="58"/>
      <c r="Z5" s="58"/>
      <c r="AA5" s="59"/>
    </row>
    <row r="6" spans="1:27" ht="12.75" customHeight="1" x14ac:dyDescent="0.25">
      <c r="A6" s="39" t="s">
        <v>22</v>
      </c>
      <c r="B6" s="40"/>
      <c r="C6" s="41"/>
      <c r="D6" s="41"/>
      <c r="E6" s="42"/>
      <c r="F6" s="23"/>
      <c r="G6" s="40"/>
      <c r="H6" s="41"/>
      <c r="I6" s="41"/>
      <c r="J6" s="42"/>
      <c r="K6" s="23"/>
      <c r="L6" s="60"/>
      <c r="M6" s="60"/>
      <c r="N6" s="60"/>
      <c r="O6" s="61"/>
      <c r="P6" s="60"/>
      <c r="Q6" s="60"/>
      <c r="R6" s="60"/>
      <c r="S6" s="62"/>
      <c r="T6" s="60"/>
      <c r="U6" s="60"/>
      <c r="V6" s="60"/>
      <c r="W6" s="62"/>
      <c r="X6" s="60"/>
      <c r="Y6" s="60"/>
      <c r="Z6" s="60"/>
      <c r="AA6" s="62"/>
    </row>
    <row r="7" spans="1:27" ht="12.75" customHeight="1" x14ac:dyDescent="0.25">
      <c r="A7" s="44" t="s">
        <v>23</v>
      </c>
      <c r="B7" s="44">
        <v>0</v>
      </c>
      <c r="C7" s="49">
        <v>0</v>
      </c>
      <c r="D7" s="49">
        <v>0</v>
      </c>
      <c r="E7" s="45"/>
      <c r="F7" s="22">
        <v>0</v>
      </c>
      <c r="G7" s="44">
        <v>0</v>
      </c>
      <c r="H7" s="49">
        <v>0</v>
      </c>
      <c r="I7" s="49">
        <v>0</v>
      </c>
      <c r="J7" s="45"/>
      <c r="K7" s="22">
        <v>0</v>
      </c>
      <c r="L7" s="60"/>
      <c r="M7" s="79"/>
      <c r="N7" s="60"/>
      <c r="O7" s="61"/>
      <c r="P7" s="60"/>
      <c r="Q7" s="60"/>
      <c r="R7" s="60"/>
      <c r="S7" s="61"/>
      <c r="T7" s="63"/>
      <c r="U7" s="80"/>
      <c r="V7" s="63"/>
      <c r="W7" s="61"/>
      <c r="X7" s="63"/>
      <c r="Y7" s="64"/>
      <c r="Z7" s="63"/>
      <c r="AA7" s="61"/>
    </row>
    <row r="8" spans="1:27" ht="12.75" customHeight="1" x14ac:dyDescent="0.25">
      <c r="A8" s="44" t="s">
        <v>24</v>
      </c>
      <c r="B8" s="44">
        <v>0</v>
      </c>
      <c r="C8" s="49">
        <v>0</v>
      </c>
      <c r="D8" s="49">
        <v>0</v>
      </c>
      <c r="E8" s="45"/>
      <c r="F8" s="22">
        <v>0</v>
      </c>
      <c r="G8" s="44">
        <v>0</v>
      </c>
      <c r="H8" s="49">
        <v>0</v>
      </c>
      <c r="I8" s="49">
        <v>0</v>
      </c>
      <c r="J8" s="45"/>
      <c r="K8" s="22">
        <v>0</v>
      </c>
      <c r="L8" s="63"/>
      <c r="M8" s="63"/>
      <c r="N8" s="63"/>
      <c r="O8" s="61"/>
      <c r="P8" s="60"/>
      <c r="Q8" s="60"/>
      <c r="R8" s="60"/>
      <c r="S8" s="62"/>
      <c r="T8" s="60"/>
      <c r="U8" s="60"/>
      <c r="V8" s="60"/>
      <c r="W8" s="62"/>
      <c r="X8" s="60"/>
      <c r="Y8" s="60"/>
      <c r="Z8" s="60"/>
      <c r="AA8" s="62"/>
    </row>
    <row r="9" spans="1:27" ht="12.75" customHeight="1" x14ac:dyDescent="0.25">
      <c r="A9" s="44" t="s">
        <v>25</v>
      </c>
      <c r="B9" s="48">
        <v>88755.193999999974</v>
      </c>
      <c r="C9" s="49">
        <v>88755.193999999974</v>
      </c>
      <c r="D9" s="49">
        <v>64611.268000000011</v>
      </c>
      <c r="E9" s="45">
        <v>8224765</v>
      </c>
      <c r="F9" s="22">
        <v>8166473.7299999986</v>
      </c>
      <c r="G9" s="48">
        <v>133299.41899999988</v>
      </c>
      <c r="H9" s="49">
        <v>133299.41899999988</v>
      </c>
      <c r="I9" s="49">
        <v>90501.696999999942</v>
      </c>
      <c r="J9" s="45">
        <v>8316815</v>
      </c>
      <c r="K9" s="22">
        <v>8220465.9299999988</v>
      </c>
      <c r="L9" s="63"/>
      <c r="M9" s="63"/>
      <c r="N9" s="63"/>
      <c r="O9" s="61"/>
      <c r="P9" s="63"/>
      <c r="Q9" s="63"/>
      <c r="R9" s="63"/>
      <c r="S9" s="61"/>
      <c r="T9" s="63"/>
      <c r="U9" s="63"/>
      <c r="V9" s="63"/>
      <c r="W9" s="61"/>
      <c r="X9" s="63"/>
      <c r="Y9" s="63"/>
      <c r="Z9" s="65"/>
      <c r="AA9" s="61"/>
    </row>
    <row r="10" spans="1:27" s="30" customFormat="1" ht="12.75" customHeight="1" x14ac:dyDescent="0.25">
      <c r="A10" s="50" t="s">
        <v>26</v>
      </c>
      <c r="B10" s="51">
        <v>88755.193999999974</v>
      </c>
      <c r="C10" s="52">
        <v>88755.193999999974</v>
      </c>
      <c r="D10" s="52">
        <v>64611.268000000011</v>
      </c>
      <c r="E10" s="45">
        <v>8224765</v>
      </c>
      <c r="F10" s="22">
        <v>8166473.7299999986</v>
      </c>
      <c r="G10" s="51">
        <v>133299.41899999988</v>
      </c>
      <c r="H10" s="52">
        <v>133299.41899999988</v>
      </c>
      <c r="I10" s="52">
        <v>90501.696999999942</v>
      </c>
      <c r="J10" s="45">
        <v>8316815</v>
      </c>
      <c r="K10" s="22">
        <v>8220465.9299999988</v>
      </c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6"/>
      <c r="AA10" s="61"/>
    </row>
    <row r="11" spans="1:27" ht="12.75" customHeight="1" x14ac:dyDescent="0.25">
      <c r="A11" s="39" t="s">
        <v>27</v>
      </c>
      <c r="B11" s="39"/>
      <c r="C11" s="42"/>
      <c r="D11" s="42"/>
      <c r="E11" s="42"/>
      <c r="F11" s="42"/>
      <c r="G11" s="39"/>
      <c r="H11" s="42"/>
      <c r="I11" s="42"/>
      <c r="J11" s="42"/>
      <c r="K11" s="42"/>
      <c r="L11" s="63"/>
      <c r="M11" s="63"/>
      <c r="N11" s="63"/>
      <c r="O11" s="61"/>
      <c r="P11" s="63"/>
      <c r="Q11" s="63"/>
      <c r="R11" s="63"/>
      <c r="S11" s="61"/>
      <c r="T11" s="63"/>
      <c r="U11" s="63"/>
      <c r="V11" s="63"/>
      <c r="W11" s="61"/>
      <c r="X11" s="63"/>
      <c r="Y11" s="63"/>
      <c r="Z11" s="63"/>
      <c r="AA11" s="61"/>
    </row>
    <row r="12" spans="1:27" ht="12.65" customHeight="1" x14ac:dyDescent="0.25">
      <c r="A12" s="44" t="s">
        <v>23</v>
      </c>
      <c r="B12" s="44">
        <v>0</v>
      </c>
      <c r="C12" s="49">
        <v>1287.2030000000002</v>
      </c>
      <c r="D12" s="49">
        <v>0</v>
      </c>
      <c r="E12" s="45">
        <v>1185</v>
      </c>
      <c r="F12" s="46">
        <v>1489.5</v>
      </c>
      <c r="G12" s="44">
        <v>0</v>
      </c>
      <c r="H12" s="49">
        <v>88.573999999999998</v>
      </c>
      <c r="I12" s="49">
        <v>0</v>
      </c>
      <c r="J12" s="45">
        <v>1185</v>
      </c>
      <c r="K12" s="46">
        <v>976.65</v>
      </c>
      <c r="L12" s="63"/>
      <c r="M12" s="63"/>
      <c r="N12" s="63"/>
      <c r="O12" s="61"/>
      <c r="P12" s="63"/>
      <c r="Q12" s="63"/>
      <c r="R12" s="63"/>
      <c r="S12" s="61"/>
      <c r="T12" s="63"/>
      <c r="U12" s="63"/>
      <c r="V12" s="63"/>
      <c r="W12" s="61"/>
      <c r="X12" s="63"/>
      <c r="Y12" s="63"/>
      <c r="Z12" s="63"/>
      <c r="AA12" s="61"/>
    </row>
    <row r="13" spans="1:27" ht="12.75" customHeight="1" x14ac:dyDescent="0.25">
      <c r="A13" s="44" t="s">
        <v>24</v>
      </c>
      <c r="B13" s="49">
        <v>4791.6030000000001</v>
      </c>
      <c r="C13" s="49">
        <v>16806.291000000001</v>
      </c>
      <c r="D13" s="49">
        <v>13792.380000000001</v>
      </c>
      <c r="E13" s="45">
        <v>2907013.6999999988</v>
      </c>
      <c r="F13" s="46">
        <v>2909809.7099999986</v>
      </c>
      <c r="G13" s="49">
        <v>4249.5940000000001</v>
      </c>
      <c r="H13" s="49">
        <v>17805.207999999999</v>
      </c>
      <c r="I13" s="49">
        <v>23605.290000000008</v>
      </c>
      <c r="J13" s="45">
        <v>2939626.6999999988</v>
      </c>
      <c r="K13" s="46">
        <v>2910992.5499999993</v>
      </c>
      <c r="L13" s="63"/>
      <c r="M13" s="63"/>
      <c r="N13" s="63"/>
      <c r="O13" s="61"/>
      <c r="P13" s="63"/>
      <c r="Q13" s="63"/>
      <c r="R13" s="63"/>
      <c r="S13" s="61"/>
      <c r="T13" s="63"/>
      <c r="U13" s="63"/>
      <c r="V13" s="63"/>
      <c r="W13" s="61"/>
      <c r="X13" s="63"/>
      <c r="Y13" s="63"/>
      <c r="Z13" s="63"/>
      <c r="AA13" s="61"/>
    </row>
    <row r="14" spans="1:27" ht="12.75" customHeight="1" x14ac:dyDescent="0.25">
      <c r="A14" s="44" t="s">
        <v>25</v>
      </c>
      <c r="B14" s="49">
        <v>134918.54400000014</v>
      </c>
      <c r="C14" s="49">
        <v>121616.65300000014</v>
      </c>
      <c r="D14" s="49">
        <v>297038.95500000013</v>
      </c>
      <c r="E14" s="45">
        <v>12662580.269999996</v>
      </c>
      <c r="F14" s="46">
        <v>12668418.450000001</v>
      </c>
      <c r="G14" s="49">
        <v>148817.57200000004</v>
      </c>
      <c r="H14" s="49">
        <v>135173.38400000005</v>
      </c>
      <c r="I14" s="49">
        <v>380576.64000000007</v>
      </c>
      <c r="J14" s="45">
        <v>12977277.269999996</v>
      </c>
      <c r="K14" s="46">
        <v>13082433.17</v>
      </c>
      <c r="L14" s="63"/>
      <c r="M14" s="63"/>
      <c r="N14" s="63"/>
      <c r="O14" s="61"/>
      <c r="P14" s="63"/>
      <c r="Q14" s="63"/>
      <c r="R14" s="63"/>
      <c r="S14" s="61"/>
      <c r="T14" s="63"/>
      <c r="U14" s="63"/>
      <c r="V14" s="63"/>
      <c r="W14" s="61"/>
      <c r="X14" s="63"/>
      <c r="Y14" s="63"/>
      <c r="Z14" s="63"/>
      <c r="AA14" s="61"/>
    </row>
    <row r="15" spans="1:27" ht="12.75" customHeight="1" x14ac:dyDescent="0.25">
      <c r="A15" s="44" t="s">
        <v>28</v>
      </c>
      <c r="B15" s="69"/>
      <c r="C15" s="69"/>
      <c r="D15" s="69"/>
      <c r="E15" s="69"/>
      <c r="F15" s="69"/>
      <c r="G15" s="69"/>
      <c r="H15" s="69"/>
      <c r="I15" s="69"/>
      <c r="J15" s="69"/>
      <c r="K15" s="46">
        <v>320281.03871481889</v>
      </c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</row>
    <row r="16" spans="1:27" ht="12.75" customHeight="1" x14ac:dyDescent="0.25">
      <c r="A16" s="44" t="s">
        <v>29</v>
      </c>
      <c r="B16" s="69"/>
      <c r="C16" s="69"/>
      <c r="D16" s="69"/>
      <c r="E16" s="69"/>
      <c r="F16" s="69"/>
      <c r="G16" s="69"/>
      <c r="H16" s="69"/>
      <c r="I16" s="69"/>
      <c r="J16" s="69"/>
      <c r="K16" s="46">
        <v>4579380.8312851805</v>
      </c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</row>
    <row r="17" spans="1:27" ht="12.75" customHeight="1" x14ac:dyDescent="0.25">
      <c r="A17" s="44" t="s">
        <v>30</v>
      </c>
      <c r="B17" s="69"/>
      <c r="C17" s="69"/>
      <c r="D17" s="69"/>
      <c r="E17" s="69"/>
      <c r="F17" s="69"/>
      <c r="G17" s="69"/>
      <c r="H17" s="69"/>
      <c r="I17" s="69"/>
      <c r="J17" s="69"/>
      <c r="K17" s="46">
        <v>11094740.259999998</v>
      </c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</row>
    <row r="18" spans="1:27" s="30" customFormat="1" ht="12.75" customHeight="1" x14ac:dyDescent="0.25">
      <c r="A18" s="50" t="s">
        <v>31</v>
      </c>
      <c r="B18" s="52">
        <v>139710.14700000014</v>
      </c>
      <c r="C18" s="52">
        <v>139710.14700000014</v>
      </c>
      <c r="D18" s="52">
        <v>310831.33500000014</v>
      </c>
      <c r="E18" s="45">
        <v>15570778.969999995</v>
      </c>
      <c r="F18" s="46">
        <v>15579717.66</v>
      </c>
      <c r="G18" s="52">
        <v>153067.16600000006</v>
      </c>
      <c r="H18" s="52">
        <v>153067.16600000006</v>
      </c>
      <c r="I18" s="52">
        <v>404181.93000000005</v>
      </c>
      <c r="J18" s="45">
        <v>15918088.969999995</v>
      </c>
      <c r="K18" s="46">
        <v>15994402.369999999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</row>
    <row r="19" spans="1:27" ht="12.75" customHeight="1" x14ac:dyDescent="0.25">
      <c r="A19" s="39" t="s">
        <v>32</v>
      </c>
      <c r="B19" s="39"/>
      <c r="C19" s="42"/>
      <c r="D19" s="42"/>
      <c r="E19" s="42"/>
      <c r="F19" s="42"/>
      <c r="G19" s="39"/>
      <c r="H19" s="42"/>
      <c r="I19" s="42"/>
      <c r="J19" s="42"/>
      <c r="K19" s="42"/>
      <c r="L19" s="60"/>
      <c r="M19" s="60"/>
      <c r="N19" s="60"/>
      <c r="O19" s="61"/>
      <c r="P19" s="60"/>
      <c r="Q19" s="60"/>
      <c r="R19" s="60"/>
      <c r="S19" s="62"/>
      <c r="T19" s="60"/>
      <c r="U19" s="60"/>
      <c r="V19" s="60"/>
      <c r="W19" s="62"/>
      <c r="X19" s="60"/>
      <c r="Y19" s="60"/>
      <c r="Z19" s="60"/>
      <c r="AA19" s="62"/>
    </row>
    <row r="20" spans="1:27" ht="12.75" customHeight="1" x14ac:dyDescent="0.25">
      <c r="A20" s="44" t="s">
        <v>33</v>
      </c>
      <c r="B20" s="44">
        <v>0</v>
      </c>
      <c r="C20" s="47">
        <v>0</v>
      </c>
      <c r="D20" s="47">
        <v>0</v>
      </c>
      <c r="E20" s="45">
        <v>72</v>
      </c>
      <c r="F20" s="46">
        <v>72</v>
      </c>
      <c r="G20" s="44">
        <v>0</v>
      </c>
      <c r="H20" s="47">
        <v>0</v>
      </c>
      <c r="I20" s="47">
        <v>0</v>
      </c>
      <c r="J20" s="45">
        <v>72</v>
      </c>
      <c r="K20" s="46">
        <v>71</v>
      </c>
      <c r="L20" s="67"/>
      <c r="M20" s="67"/>
      <c r="N20" s="67"/>
      <c r="O20" s="61"/>
      <c r="P20" s="67"/>
      <c r="Q20" s="67"/>
      <c r="R20" s="67"/>
      <c r="S20" s="61"/>
      <c r="T20" s="67"/>
      <c r="U20" s="67"/>
      <c r="V20" s="67"/>
      <c r="W20" s="61"/>
      <c r="X20" s="67"/>
      <c r="Y20" s="67"/>
      <c r="Z20" s="67"/>
      <c r="AA20" s="61"/>
    </row>
    <row r="21" spans="1:27" ht="12.75" customHeight="1" x14ac:dyDescent="0.25">
      <c r="A21" s="44" t="s">
        <v>34</v>
      </c>
      <c r="B21" s="44">
        <v>0</v>
      </c>
      <c r="C21" s="47">
        <v>0</v>
      </c>
      <c r="D21" s="47">
        <v>2</v>
      </c>
      <c r="E21" s="45">
        <v>159</v>
      </c>
      <c r="F21" s="46">
        <v>161</v>
      </c>
      <c r="G21" s="44">
        <v>1</v>
      </c>
      <c r="H21" s="47">
        <v>1</v>
      </c>
      <c r="I21" s="47">
        <v>0</v>
      </c>
      <c r="J21" s="45">
        <v>160</v>
      </c>
      <c r="K21" s="46">
        <v>161</v>
      </c>
      <c r="L21" s="67"/>
      <c r="M21" s="67"/>
      <c r="N21" s="67"/>
      <c r="O21" s="61"/>
      <c r="P21" s="67"/>
      <c r="Q21" s="67"/>
      <c r="R21" s="67"/>
      <c r="S21" s="61"/>
      <c r="T21" s="67"/>
      <c r="U21" s="67"/>
      <c r="V21" s="67"/>
      <c r="W21" s="61"/>
      <c r="X21" s="67"/>
      <c r="Y21" s="67"/>
      <c r="Z21" s="67"/>
      <c r="AA21" s="61"/>
    </row>
    <row r="22" spans="1:27" ht="12.75" customHeight="1" x14ac:dyDescent="0.25">
      <c r="A22" s="39" t="s">
        <v>35</v>
      </c>
      <c r="B22" s="39"/>
      <c r="C22" s="42"/>
      <c r="D22" s="42"/>
      <c r="E22" s="42"/>
      <c r="F22" s="42"/>
      <c r="G22" s="39"/>
      <c r="H22" s="42"/>
      <c r="I22" s="42"/>
      <c r="J22" s="42"/>
      <c r="K22" s="42"/>
      <c r="L22" s="60"/>
      <c r="M22" s="60"/>
      <c r="N22" s="60"/>
      <c r="O22" s="61"/>
      <c r="P22" s="60"/>
      <c r="Q22" s="60"/>
      <c r="R22" s="60"/>
      <c r="S22" s="62"/>
      <c r="T22" s="60"/>
      <c r="U22" s="60"/>
      <c r="V22" s="60"/>
      <c r="W22" s="62"/>
      <c r="X22" s="60"/>
      <c r="Y22" s="60"/>
      <c r="Z22" s="60"/>
      <c r="AA22" s="62"/>
    </row>
    <row r="23" spans="1:27" ht="12.75" customHeight="1" x14ac:dyDescent="0.25">
      <c r="A23" s="44" t="s">
        <v>36</v>
      </c>
      <c r="B23" s="53" t="s">
        <v>60</v>
      </c>
      <c r="C23" s="53" t="s">
        <v>60</v>
      </c>
      <c r="D23" s="53">
        <v>308</v>
      </c>
      <c r="E23" s="45">
        <v>3949</v>
      </c>
      <c r="F23" s="46">
        <v>3835</v>
      </c>
      <c r="G23" s="53" t="s">
        <v>60</v>
      </c>
      <c r="H23" s="53" t="s">
        <v>60</v>
      </c>
      <c r="I23" s="53">
        <v>335</v>
      </c>
      <c r="J23" s="45">
        <v>4149</v>
      </c>
      <c r="K23" s="46">
        <v>3962</v>
      </c>
      <c r="L23" s="68"/>
      <c r="M23" s="68"/>
      <c r="N23" s="68"/>
      <c r="O23" s="61"/>
      <c r="P23" s="68"/>
      <c r="Q23" s="68"/>
      <c r="R23" s="63"/>
      <c r="S23" s="61"/>
      <c r="T23" s="68"/>
      <c r="U23" s="68"/>
      <c r="V23" s="63"/>
      <c r="W23" s="61"/>
      <c r="X23" s="68"/>
      <c r="Y23" s="68"/>
      <c r="Z23" s="63"/>
      <c r="AA23" s="61"/>
    </row>
    <row r="24" spans="1:27" ht="12.75" customHeight="1" x14ac:dyDescent="0.25">
      <c r="A24" s="44" t="s">
        <v>37</v>
      </c>
      <c r="B24" s="44">
        <v>118</v>
      </c>
      <c r="C24" s="47">
        <v>118</v>
      </c>
      <c r="D24" s="47">
        <v>65</v>
      </c>
      <c r="E24" s="45">
        <v>7396.083333333333</v>
      </c>
      <c r="F24" s="46">
        <v>7381</v>
      </c>
      <c r="G24" s="44">
        <v>145</v>
      </c>
      <c r="H24" s="47">
        <v>145</v>
      </c>
      <c r="I24" s="47">
        <v>88</v>
      </c>
      <c r="J24" s="45">
        <v>7448.4166666666661</v>
      </c>
      <c r="K24" s="46">
        <v>7424</v>
      </c>
      <c r="L24" s="63"/>
      <c r="M24" s="63"/>
      <c r="N24" s="63"/>
      <c r="O24" s="61"/>
      <c r="P24" s="63"/>
      <c r="Q24" s="63"/>
      <c r="R24" s="63"/>
      <c r="S24" s="61"/>
      <c r="T24" s="63"/>
      <c r="U24" s="63"/>
      <c r="V24" s="63"/>
      <c r="W24" s="61"/>
      <c r="X24" s="63"/>
      <c r="Y24" s="63"/>
      <c r="Z24" s="63"/>
      <c r="AA24" s="61"/>
    </row>
    <row r="25" spans="1:27" ht="12.75" customHeight="1" x14ac:dyDescent="0.25">
      <c r="A25" s="44" t="s">
        <v>38</v>
      </c>
      <c r="B25" s="44">
        <v>89.5</v>
      </c>
      <c r="C25" s="47">
        <v>89.5</v>
      </c>
      <c r="D25" s="47">
        <v>67.5</v>
      </c>
      <c r="E25" s="45"/>
      <c r="F25" s="46">
        <v>7868</v>
      </c>
      <c r="G25" s="44">
        <v>109</v>
      </c>
      <c r="H25" s="47">
        <v>109</v>
      </c>
      <c r="I25" s="47">
        <v>92</v>
      </c>
      <c r="J25" s="45"/>
      <c r="K25" s="46">
        <v>7868</v>
      </c>
      <c r="L25" s="63"/>
      <c r="M25" s="63"/>
      <c r="N25" s="63"/>
      <c r="O25" s="61"/>
      <c r="P25" s="63"/>
      <c r="Q25" s="63"/>
      <c r="R25" s="63"/>
      <c r="S25" s="61"/>
      <c r="T25" s="63"/>
      <c r="U25" s="63"/>
      <c r="V25" s="63"/>
      <c r="W25" s="61"/>
      <c r="X25" s="63"/>
      <c r="Y25" s="63"/>
      <c r="Z25" s="63"/>
      <c r="AA25" s="61"/>
    </row>
    <row r="26" spans="1:27" ht="12.75" customHeight="1" x14ac:dyDescent="0.25">
      <c r="A26" s="44" t="s">
        <v>39</v>
      </c>
      <c r="B26" s="39"/>
      <c r="C26" s="42"/>
      <c r="D26" s="42"/>
      <c r="E26" s="42"/>
      <c r="F26" s="42"/>
      <c r="G26" s="39"/>
      <c r="H26" s="42"/>
      <c r="I26" s="42"/>
      <c r="J26" s="42"/>
      <c r="K26" s="46">
        <v>4167</v>
      </c>
      <c r="L26" s="60"/>
      <c r="M26" s="60"/>
      <c r="N26" s="60"/>
      <c r="O26" s="61"/>
      <c r="P26" s="63"/>
      <c r="Q26" s="63"/>
      <c r="R26" s="63"/>
      <c r="S26" s="61"/>
      <c r="T26" s="63"/>
      <c r="U26" s="63"/>
      <c r="V26" s="63"/>
      <c r="W26" s="61"/>
      <c r="X26" s="63"/>
      <c r="Y26" s="63"/>
      <c r="Z26" s="63"/>
      <c r="AA26" s="61"/>
    </row>
    <row r="27" spans="1:27" ht="12.75" customHeight="1" x14ac:dyDescent="0.25">
      <c r="A27" s="39" t="s">
        <v>40</v>
      </c>
      <c r="B27" s="39"/>
      <c r="C27" s="42"/>
      <c r="D27" s="42"/>
      <c r="E27" s="42"/>
      <c r="F27" s="42"/>
      <c r="G27" s="39"/>
      <c r="H27" s="42"/>
      <c r="I27" s="42"/>
      <c r="J27" s="42"/>
      <c r="K27" s="42"/>
      <c r="L27" s="60"/>
      <c r="M27" s="60"/>
      <c r="N27" s="60"/>
      <c r="O27" s="61"/>
      <c r="P27" s="63"/>
      <c r="Q27" s="63"/>
      <c r="R27" s="63"/>
      <c r="S27" s="61"/>
      <c r="T27" s="63"/>
      <c r="U27" s="63"/>
      <c r="V27" s="63"/>
      <c r="W27" s="61"/>
      <c r="X27" s="63"/>
      <c r="Y27" s="63"/>
      <c r="Z27" s="63"/>
      <c r="AA27" s="61"/>
    </row>
    <row r="28" spans="1:27" ht="12.75" customHeight="1" x14ac:dyDescent="0.25">
      <c r="A28" s="44" t="s">
        <v>41</v>
      </c>
      <c r="B28" s="44">
        <v>53</v>
      </c>
      <c r="C28" s="47">
        <v>53</v>
      </c>
      <c r="D28" s="53">
        <v>234</v>
      </c>
      <c r="E28" s="45">
        <v>4206.8</v>
      </c>
      <c r="F28" s="46">
        <v>3965</v>
      </c>
      <c r="G28" s="44">
        <v>53</v>
      </c>
      <c r="H28" s="47">
        <v>53</v>
      </c>
      <c r="I28" s="53">
        <v>255</v>
      </c>
      <c r="J28" s="45">
        <v>4490.4000000000005</v>
      </c>
      <c r="K28" s="46">
        <v>4112</v>
      </c>
      <c r="L28" s="63"/>
      <c r="M28" s="60"/>
      <c r="N28" s="63"/>
      <c r="O28" s="61"/>
      <c r="P28" s="63"/>
      <c r="Q28" s="63"/>
      <c r="R28" s="63"/>
      <c r="S28" s="61"/>
      <c r="T28" s="63"/>
      <c r="U28" s="63"/>
      <c r="V28" s="63"/>
      <c r="W28" s="61"/>
      <c r="X28" s="63"/>
      <c r="Y28" s="63"/>
      <c r="Z28" s="63"/>
      <c r="AA28" s="61"/>
    </row>
    <row r="29" spans="1:27" ht="12.75" customHeight="1" x14ac:dyDescent="0.25">
      <c r="A29" s="54" t="s">
        <v>42</v>
      </c>
      <c r="B29" s="49">
        <v>6385</v>
      </c>
      <c r="C29" s="47">
        <v>8142</v>
      </c>
      <c r="D29" s="47">
        <v>9194</v>
      </c>
      <c r="E29" s="45">
        <v>658025.96734440466</v>
      </c>
      <c r="F29" s="46">
        <v>656259</v>
      </c>
      <c r="G29" s="49">
        <v>7483</v>
      </c>
      <c r="H29" s="47">
        <v>9370</v>
      </c>
      <c r="I29" s="47">
        <v>7940</v>
      </c>
      <c r="J29" s="45">
        <v>666843.50501953834</v>
      </c>
      <c r="K29" s="46">
        <v>662916</v>
      </c>
      <c r="L29" s="63"/>
      <c r="M29" s="63"/>
      <c r="N29" s="63"/>
      <c r="O29" s="61"/>
      <c r="P29" s="63"/>
      <c r="Q29" s="63"/>
      <c r="R29" s="63"/>
      <c r="S29" s="61"/>
      <c r="T29" s="63"/>
      <c r="U29" s="63"/>
      <c r="V29" s="63"/>
      <c r="W29" s="61"/>
      <c r="X29" s="63"/>
      <c r="Y29" s="63"/>
      <c r="Z29" s="63"/>
      <c r="AA29" s="61"/>
    </row>
    <row r="30" spans="1:27" ht="12.75" customHeight="1" x14ac:dyDescent="0.25">
      <c r="A30" s="44" t="s">
        <v>43</v>
      </c>
      <c r="B30" s="53" t="s">
        <v>60</v>
      </c>
      <c r="C30" s="53" t="s">
        <v>60</v>
      </c>
      <c r="D30" s="47">
        <v>74</v>
      </c>
      <c r="E30" s="45">
        <v>1623.7</v>
      </c>
      <c r="F30" s="46">
        <v>2302</v>
      </c>
      <c r="G30" s="53" t="s">
        <v>60</v>
      </c>
      <c r="H30" s="53" t="s">
        <v>60</v>
      </c>
      <c r="I30" s="47">
        <v>80</v>
      </c>
      <c r="J30" s="45">
        <v>1677.7</v>
      </c>
      <c r="K30" s="46">
        <v>3570</v>
      </c>
      <c r="L30" s="68"/>
      <c r="M30" s="68"/>
      <c r="N30" s="63"/>
      <c r="O30" s="61"/>
      <c r="P30" s="68"/>
      <c r="Q30" s="68"/>
      <c r="R30" s="63"/>
      <c r="S30" s="61"/>
      <c r="T30" s="68"/>
      <c r="U30" s="68"/>
      <c r="V30" s="63"/>
      <c r="W30" s="61"/>
      <c r="X30" s="68"/>
      <c r="Y30" s="68"/>
      <c r="Z30" s="63"/>
      <c r="AA30" s="61"/>
    </row>
    <row r="31" spans="1:27" ht="12.75" customHeight="1" x14ac:dyDescent="0.25">
      <c r="A31" s="39" t="s">
        <v>44</v>
      </c>
      <c r="B31" s="39"/>
      <c r="C31" s="42"/>
      <c r="D31" s="42"/>
      <c r="E31" s="42"/>
      <c r="F31" s="42"/>
      <c r="G31" s="39"/>
      <c r="H31" s="42"/>
      <c r="I31" s="42"/>
      <c r="J31" s="42"/>
      <c r="K31" s="42"/>
      <c r="L31" s="60"/>
      <c r="M31" s="60"/>
      <c r="N31" s="60"/>
      <c r="O31" s="61"/>
      <c r="P31" s="60"/>
      <c r="Q31" s="60"/>
      <c r="R31" s="60"/>
      <c r="S31" s="61"/>
      <c r="T31" s="60"/>
      <c r="U31" s="60"/>
      <c r="V31" s="60"/>
      <c r="W31" s="61"/>
      <c r="X31" s="60"/>
      <c r="Y31" s="60"/>
      <c r="Z31" s="60"/>
      <c r="AA31" s="61"/>
    </row>
    <row r="32" spans="1:27" ht="12.75" customHeight="1" x14ac:dyDescent="0.25">
      <c r="A32" s="44" t="s">
        <v>45</v>
      </c>
      <c r="B32" s="44">
        <v>53</v>
      </c>
      <c r="C32" s="47">
        <v>53</v>
      </c>
      <c r="D32" s="53">
        <v>308</v>
      </c>
      <c r="E32" s="45">
        <v>4216.7</v>
      </c>
      <c r="F32" s="46">
        <v>3981</v>
      </c>
      <c r="G32" s="44">
        <v>53</v>
      </c>
      <c r="H32" s="47">
        <v>53</v>
      </c>
      <c r="I32" s="53">
        <v>335</v>
      </c>
      <c r="J32" s="45">
        <v>4493.05</v>
      </c>
      <c r="K32" s="46">
        <v>4129</v>
      </c>
      <c r="L32" s="63"/>
      <c r="M32" s="60"/>
      <c r="N32" s="63"/>
      <c r="O32" s="61"/>
      <c r="P32" s="63"/>
      <c r="Q32" s="63"/>
      <c r="R32" s="63"/>
      <c r="S32" s="61"/>
      <c r="T32" s="63"/>
      <c r="U32" s="63"/>
      <c r="V32" s="63"/>
      <c r="W32" s="61"/>
      <c r="X32" s="63"/>
      <c r="Y32" s="63"/>
      <c r="Z32" s="63"/>
      <c r="AA32" s="61"/>
    </row>
    <row r="33" spans="1:27" ht="12.75" customHeight="1" x14ac:dyDescent="0.25">
      <c r="A33" s="44" t="s">
        <v>46</v>
      </c>
      <c r="B33" s="47">
        <v>116008</v>
      </c>
      <c r="C33" s="47">
        <v>116307</v>
      </c>
      <c r="D33" s="47">
        <v>9564</v>
      </c>
      <c r="E33" s="45">
        <v>700055.06734440476</v>
      </c>
      <c r="F33" s="46">
        <v>693408</v>
      </c>
      <c r="G33" s="47">
        <v>91506</v>
      </c>
      <c r="H33" s="47">
        <v>91886</v>
      </c>
      <c r="I33" s="47">
        <v>7861</v>
      </c>
      <c r="J33" s="45">
        <v>711912.25501953845</v>
      </c>
      <c r="K33" s="46">
        <v>697042</v>
      </c>
      <c r="L33" s="63"/>
      <c r="M33" s="63"/>
      <c r="N33" s="63"/>
      <c r="O33" s="61"/>
      <c r="P33" s="63"/>
      <c r="Q33" s="63"/>
      <c r="R33" s="63"/>
      <c r="S33" s="61"/>
      <c r="T33" s="63"/>
      <c r="U33" s="63"/>
      <c r="V33" s="63"/>
      <c r="W33" s="61"/>
      <c r="X33" s="63"/>
      <c r="Y33" s="63"/>
      <c r="Z33" s="63"/>
      <c r="AA33" s="61"/>
    </row>
    <row r="34" spans="1:27" ht="12.75" customHeight="1" x14ac:dyDescent="0.25">
      <c r="A34" s="44" t="s">
        <v>47</v>
      </c>
      <c r="B34" s="44"/>
      <c r="C34" s="70"/>
      <c r="D34" s="47"/>
      <c r="E34" s="45">
        <v>11593</v>
      </c>
      <c r="F34" s="46">
        <v>7258</v>
      </c>
      <c r="G34" s="44"/>
      <c r="H34" s="70"/>
      <c r="I34" s="47"/>
      <c r="J34" s="45">
        <v>11593</v>
      </c>
      <c r="K34" s="46">
        <v>4414</v>
      </c>
      <c r="L34" s="60"/>
      <c r="M34" s="60"/>
      <c r="N34" s="63"/>
      <c r="O34" s="61"/>
      <c r="P34" s="63"/>
      <c r="Q34" s="63"/>
      <c r="R34" s="63"/>
      <c r="S34" s="61"/>
      <c r="T34" s="63"/>
      <c r="U34" s="63"/>
      <c r="V34" s="63"/>
      <c r="W34" s="61"/>
      <c r="X34" s="63"/>
      <c r="Y34" s="63"/>
      <c r="Z34" s="63"/>
      <c r="AA34" s="61"/>
    </row>
    <row r="35" spans="1:27" ht="10.5" x14ac:dyDescent="0.25">
      <c r="A35" s="3"/>
      <c r="B35" s="11"/>
      <c r="C35" s="3"/>
      <c r="D35" s="3"/>
      <c r="E35" s="11"/>
      <c r="F35" s="12"/>
      <c r="G35" s="11"/>
      <c r="H35" s="3"/>
      <c r="I35" s="3"/>
      <c r="J35" s="11"/>
      <c r="P35" s="24"/>
      <c r="Q35" s="24"/>
      <c r="R35" s="24"/>
      <c r="S35" s="12"/>
      <c r="T35" s="24"/>
      <c r="U35" s="24"/>
      <c r="V35" s="24"/>
      <c r="W35" s="12"/>
      <c r="X35" s="24"/>
      <c r="Y35" s="25"/>
      <c r="Z35" s="25"/>
      <c r="AA35" s="25"/>
    </row>
    <row r="36" spans="1:27" ht="20.5" x14ac:dyDescent="0.25">
      <c r="A36" s="31" t="s">
        <v>48</v>
      </c>
      <c r="B36" s="11"/>
      <c r="C36" s="3"/>
      <c r="D36" s="3"/>
      <c r="E36" s="11"/>
      <c r="F36" s="12"/>
      <c r="G36" s="11"/>
      <c r="H36" s="3"/>
      <c r="I36" s="3"/>
      <c r="J36" s="11"/>
      <c r="P36" s="24"/>
      <c r="Q36" s="29"/>
      <c r="R36" s="24"/>
      <c r="S36" s="12"/>
      <c r="T36" s="24"/>
      <c r="U36" s="24"/>
      <c r="V36" s="24"/>
      <c r="W36" s="12"/>
      <c r="X36" s="24"/>
      <c r="Y36" s="25"/>
      <c r="Z36" s="25"/>
      <c r="AA36" s="25"/>
    </row>
    <row r="37" spans="1:27" ht="10.5" x14ac:dyDescent="0.25">
      <c r="A37" s="3"/>
      <c r="B37" s="11"/>
      <c r="C37" s="3"/>
      <c r="D37" s="3"/>
      <c r="E37" s="11"/>
      <c r="F37" s="11"/>
      <c r="G37" s="11"/>
      <c r="H37" s="3"/>
      <c r="I37" s="3"/>
      <c r="J37" s="11"/>
      <c r="P37" s="24"/>
      <c r="Q37" s="24"/>
      <c r="R37" s="24"/>
      <c r="S37" s="12"/>
      <c r="T37" s="24"/>
      <c r="U37" s="24"/>
      <c r="V37" s="24"/>
      <c r="W37" s="12"/>
      <c r="X37" s="24"/>
      <c r="Y37" s="25"/>
      <c r="Z37" s="25"/>
      <c r="AA37" s="25"/>
    </row>
    <row r="38" spans="1:27" ht="10.5" x14ac:dyDescent="0.25">
      <c r="A38" s="3"/>
      <c r="B38" s="11"/>
      <c r="C38" s="3"/>
      <c r="D38" s="3"/>
      <c r="E38" s="11"/>
      <c r="F38" s="11"/>
      <c r="G38" s="11"/>
      <c r="H38" s="3"/>
      <c r="I38" s="3"/>
      <c r="J38" s="11"/>
      <c r="P38" s="24"/>
      <c r="Q38" s="24"/>
      <c r="R38" s="24"/>
      <c r="S38" s="12"/>
      <c r="T38" s="24"/>
      <c r="U38" s="24"/>
      <c r="V38" s="24"/>
      <c r="W38" s="12"/>
      <c r="X38" s="24"/>
      <c r="Y38" s="25"/>
      <c r="Z38" s="25"/>
      <c r="AA38" s="25"/>
    </row>
    <row r="39" spans="1:27" x14ac:dyDescent="0.2">
      <c r="P39" s="26"/>
    </row>
  </sheetData>
  <pageMargins left="0.11811023622047245" right="0.11811023622047245" top="0.15748031496062992" bottom="0" header="0.31496062992125984" footer="0.31496062992125984"/>
  <pageSetup paperSize="8" scale="66" orientation="landscape" r:id="rId1"/>
  <headerFooter>
    <oddHeader>&amp;C&amp;"Calibri"&amp;10&amp;K000000 Fluvius - Intern&amp;1#_x000D_</oddHead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76A1-E8C4-492E-B587-68312B832557}">
  <sheetPr>
    <pageSetUpPr fitToPage="1"/>
  </sheetPr>
  <dimension ref="A1:AA39"/>
  <sheetViews>
    <sheetView zoomScaleNormal="100" workbookViewId="0">
      <selection activeCell="B7" sqref="B7:K34"/>
    </sheetView>
  </sheetViews>
  <sheetFormatPr defaultColWidth="9.26953125" defaultRowHeight="10" x14ac:dyDescent="0.2"/>
  <cols>
    <col min="1" max="1" width="40.26953125" style="1" customWidth="1"/>
    <col min="2" max="2" width="12.453125" style="1" customWidth="1"/>
    <col min="3" max="3" width="12.26953125" style="1" customWidth="1"/>
    <col min="4" max="4" width="11.7265625" style="1" customWidth="1"/>
    <col min="5" max="5" width="10.453125" style="1" customWidth="1"/>
    <col min="6" max="6" width="10" style="1" customWidth="1"/>
    <col min="7" max="7" width="12.453125" style="1" customWidth="1"/>
    <col min="8" max="8" width="12.26953125" style="1" customWidth="1"/>
    <col min="9" max="9" width="11.7265625" style="1" customWidth="1"/>
    <col min="10" max="10" width="10" style="1" customWidth="1"/>
    <col min="11" max="11" width="13.26953125" style="1" customWidth="1"/>
    <col min="12" max="12" width="12.26953125" style="1" customWidth="1"/>
    <col min="13" max="13" width="12" style="1" customWidth="1"/>
    <col min="14" max="14" width="10.26953125" style="1" bestFit="1" customWidth="1"/>
    <col min="15" max="15" width="11.7265625" style="1" customWidth="1"/>
    <col min="16" max="17" width="12" style="1" customWidth="1"/>
    <col min="18" max="18" width="10.26953125" style="1" bestFit="1" customWidth="1"/>
    <col min="19" max="19" width="11.26953125" style="1" customWidth="1"/>
    <col min="20" max="20" width="11.7265625" style="1" customWidth="1"/>
    <col min="21" max="21" width="12.26953125" style="1" customWidth="1"/>
    <col min="22" max="22" width="10.26953125" style="1" bestFit="1" customWidth="1"/>
    <col min="23" max="23" width="11.7265625" style="1" customWidth="1"/>
    <col min="24" max="25" width="12" style="1" customWidth="1"/>
    <col min="26" max="26" width="10.26953125" style="1" bestFit="1" customWidth="1"/>
    <col min="27" max="27" width="11.26953125" style="1" customWidth="1"/>
    <col min="28" max="16384" width="9.26953125" style="1"/>
  </cols>
  <sheetData>
    <row r="1" spans="1:27" ht="12.5" x14ac:dyDescent="0.25">
      <c r="A1" s="9" t="s">
        <v>55</v>
      </c>
      <c r="B1" s="10"/>
      <c r="C1" s="12"/>
      <c r="D1" s="11"/>
      <c r="E1" s="2"/>
      <c r="F1" s="10"/>
      <c r="G1" s="10"/>
      <c r="H1" s="12"/>
      <c r="I1" s="11"/>
      <c r="J1" s="2"/>
      <c r="K1" s="10" t="s">
        <v>1</v>
      </c>
      <c r="L1" s="11">
        <v>2025</v>
      </c>
      <c r="M1" s="25"/>
      <c r="N1" s="25"/>
      <c r="O1" s="11"/>
      <c r="P1" s="25"/>
      <c r="Q1" s="25"/>
      <c r="R1" s="25"/>
      <c r="S1" s="11"/>
      <c r="T1" s="25"/>
      <c r="U1" s="25"/>
      <c r="V1" s="25"/>
      <c r="W1" s="11"/>
      <c r="X1" s="25"/>
      <c r="Y1" s="25"/>
      <c r="Z1" s="25"/>
      <c r="AA1" s="11"/>
    </row>
    <row r="2" spans="1:27" s="28" customFormat="1" ht="31.5" customHeight="1" x14ac:dyDescent="0.25">
      <c r="A2" s="27"/>
      <c r="B2" s="32">
        <f>L2-2</f>
        <v>2023</v>
      </c>
      <c r="C2" s="32">
        <f>L2-2</f>
        <v>2023</v>
      </c>
      <c r="D2" s="32">
        <f>L2-2</f>
        <v>2023</v>
      </c>
      <c r="E2" s="32" t="str">
        <f>"geplande toestand na "&amp;D2&amp;" (vorig IP)"</f>
        <v>geplande toestand na 2023 (vorig IP)</v>
      </c>
      <c r="F2" s="32" t="str">
        <f>"reële toestand na "&amp;D2</f>
        <v>reële toestand na 2023</v>
      </c>
      <c r="G2" s="32">
        <f>L2-1</f>
        <v>2024</v>
      </c>
      <c r="H2" s="32">
        <f>L2-1</f>
        <v>2024</v>
      </c>
      <c r="I2" s="32">
        <f>L2-1</f>
        <v>2024</v>
      </c>
      <c r="J2" s="32" t="str">
        <f>"geplande toestand na "&amp;I2&amp;" (vorig IP)"</f>
        <v>geplande toestand na 2024 (vorig IP)</v>
      </c>
      <c r="K2" s="33" t="str">
        <f>"reële toestand bij aanvang "&amp;N2</f>
        <v>reële toestand bij aanvang 2025</v>
      </c>
      <c r="L2" s="32">
        <f>L1</f>
        <v>2025</v>
      </c>
      <c r="M2" s="32">
        <f>L1</f>
        <v>2025</v>
      </c>
      <c r="N2" s="32">
        <f>L1</f>
        <v>2025</v>
      </c>
      <c r="O2" s="34" t="str">
        <f>"geplande toestand na "&amp;N2</f>
        <v>geplande toestand na 2025</v>
      </c>
      <c r="P2" s="32">
        <f>L1+1</f>
        <v>2026</v>
      </c>
      <c r="Q2" s="32">
        <f>L1+1</f>
        <v>2026</v>
      </c>
      <c r="R2" s="35">
        <f>L1+1</f>
        <v>2026</v>
      </c>
      <c r="S2" s="34" t="str">
        <f>"geplande toestand na "&amp;R2</f>
        <v>geplande toestand na 2026</v>
      </c>
      <c r="T2" s="32">
        <f>L1+2</f>
        <v>2027</v>
      </c>
      <c r="U2" s="32">
        <f>L1+2</f>
        <v>2027</v>
      </c>
      <c r="V2" s="32">
        <f>L1+2</f>
        <v>2027</v>
      </c>
      <c r="W2" s="34" t="str">
        <f>"geplande toestand na "&amp;V2</f>
        <v>geplande toestand na 2027</v>
      </c>
      <c r="X2" s="32">
        <f>L1+3</f>
        <v>2028</v>
      </c>
      <c r="Y2" s="32">
        <f>L1+3</f>
        <v>2028</v>
      </c>
      <c r="Z2" s="32">
        <f>L1+3</f>
        <v>2028</v>
      </c>
      <c r="AA2" s="34" t="str">
        <f>"geplande toestand na "&amp;Z2</f>
        <v>geplande toestand na 2028</v>
      </c>
    </row>
    <row r="3" spans="1:27" ht="10.5" x14ac:dyDescent="0.25">
      <c r="A3" s="3"/>
      <c r="B3" s="36" t="s">
        <v>2</v>
      </c>
      <c r="C3" s="36" t="s">
        <v>2</v>
      </c>
      <c r="D3" s="36" t="s">
        <v>2</v>
      </c>
      <c r="E3" s="13"/>
      <c r="F3" s="14"/>
      <c r="G3" s="36" t="s">
        <v>3</v>
      </c>
      <c r="H3" s="36" t="s">
        <v>3</v>
      </c>
      <c r="I3" s="36" t="s">
        <v>3</v>
      </c>
      <c r="J3" s="13"/>
      <c r="K3" s="14"/>
      <c r="L3" s="36" t="s">
        <v>4</v>
      </c>
      <c r="M3" s="36" t="s">
        <v>4</v>
      </c>
      <c r="N3" s="36" t="s">
        <v>4</v>
      </c>
      <c r="O3" s="14"/>
      <c r="P3" s="37" t="s">
        <v>5</v>
      </c>
      <c r="Q3" s="37" t="s">
        <v>5</v>
      </c>
      <c r="R3" s="37" t="s">
        <v>5</v>
      </c>
      <c r="S3" s="38"/>
      <c r="T3" s="37" t="s">
        <v>6</v>
      </c>
      <c r="U3" s="37" t="s">
        <v>6</v>
      </c>
      <c r="V3" s="37" t="s">
        <v>6</v>
      </c>
      <c r="W3" s="38"/>
      <c r="X3" s="37" t="s">
        <v>7</v>
      </c>
      <c r="Y3" s="37" t="s">
        <v>7</v>
      </c>
      <c r="Z3" s="37" t="s">
        <v>7</v>
      </c>
      <c r="AA3" s="38"/>
    </row>
    <row r="4" spans="1:27" ht="32" thickBot="1" x14ac:dyDescent="0.3">
      <c r="A4" s="4" t="s">
        <v>0</v>
      </c>
      <c r="B4" s="15" t="s">
        <v>8</v>
      </c>
      <c r="C4" s="16" t="s">
        <v>9</v>
      </c>
      <c r="D4" s="17" t="s">
        <v>10</v>
      </c>
      <c r="E4" s="18" t="s">
        <v>11</v>
      </c>
      <c r="F4" s="5" t="s">
        <v>12</v>
      </c>
      <c r="G4" s="15" t="s">
        <v>8</v>
      </c>
      <c r="H4" s="16" t="s">
        <v>9</v>
      </c>
      <c r="I4" s="17" t="s">
        <v>10</v>
      </c>
      <c r="J4" s="18" t="s">
        <v>13</v>
      </c>
      <c r="K4" s="5" t="s">
        <v>14</v>
      </c>
      <c r="L4" s="71" t="s">
        <v>15</v>
      </c>
      <c r="M4" s="72" t="s">
        <v>16</v>
      </c>
      <c r="N4" s="73" t="s">
        <v>17</v>
      </c>
      <c r="O4" s="74" t="s">
        <v>18</v>
      </c>
      <c r="P4" s="71" t="s">
        <v>15</v>
      </c>
      <c r="Q4" s="72" t="s">
        <v>16</v>
      </c>
      <c r="R4" s="73" t="s">
        <v>17</v>
      </c>
      <c r="S4" s="74" t="s">
        <v>19</v>
      </c>
      <c r="T4" s="71" t="s">
        <v>15</v>
      </c>
      <c r="U4" s="72" t="s">
        <v>16</v>
      </c>
      <c r="V4" s="8" t="s">
        <v>17</v>
      </c>
      <c r="W4" s="5" t="s">
        <v>20</v>
      </c>
      <c r="X4" s="15" t="s">
        <v>8</v>
      </c>
      <c r="Y4" s="16" t="s">
        <v>9</v>
      </c>
      <c r="Z4" s="8" t="s">
        <v>17</v>
      </c>
      <c r="AA4" s="5" t="s">
        <v>21</v>
      </c>
    </row>
    <row r="5" spans="1:27" ht="12.75" customHeight="1" x14ac:dyDescent="0.25">
      <c r="A5" s="6"/>
      <c r="B5" s="19"/>
      <c r="C5" s="20"/>
      <c r="D5" s="20"/>
      <c r="E5" s="21"/>
      <c r="F5" s="7"/>
      <c r="G5" s="19"/>
      <c r="H5" s="20"/>
      <c r="I5" s="20"/>
      <c r="J5" s="21"/>
      <c r="K5" s="7"/>
      <c r="L5" s="75"/>
      <c r="M5" s="75"/>
      <c r="N5" s="75"/>
      <c r="O5" s="76"/>
      <c r="P5" s="77"/>
      <c r="Q5" s="77"/>
      <c r="R5" s="77"/>
      <c r="S5" s="78"/>
      <c r="T5" s="77"/>
      <c r="U5" s="77"/>
      <c r="V5" s="58"/>
      <c r="W5" s="59"/>
      <c r="X5" s="58"/>
      <c r="Y5" s="58"/>
      <c r="Z5" s="58"/>
      <c r="AA5" s="59"/>
    </row>
    <row r="6" spans="1:27" ht="12.75" customHeight="1" x14ac:dyDescent="0.25">
      <c r="A6" s="39" t="s">
        <v>22</v>
      </c>
      <c r="B6" s="40"/>
      <c r="C6" s="41"/>
      <c r="D6" s="41"/>
      <c r="E6" s="42"/>
      <c r="F6" s="23"/>
      <c r="G6" s="40"/>
      <c r="H6" s="41"/>
      <c r="I6" s="41"/>
      <c r="J6" s="42"/>
      <c r="K6" s="23"/>
      <c r="L6" s="60"/>
      <c r="M6" s="60"/>
      <c r="N6" s="60"/>
      <c r="O6" s="61"/>
      <c r="P6" s="60"/>
      <c r="Q6" s="60"/>
      <c r="R6" s="60"/>
      <c r="S6" s="62"/>
      <c r="T6" s="60"/>
      <c r="U6" s="60"/>
      <c r="V6" s="60"/>
      <c r="W6" s="62"/>
      <c r="X6" s="60"/>
      <c r="Y6" s="60"/>
      <c r="Z6" s="60"/>
      <c r="AA6" s="62"/>
    </row>
    <row r="7" spans="1:27" ht="12.75" customHeight="1" x14ac:dyDescent="0.25">
      <c r="A7" s="44" t="s">
        <v>23</v>
      </c>
      <c r="B7" s="44">
        <v>0</v>
      </c>
      <c r="C7" s="49">
        <v>0</v>
      </c>
      <c r="D7" s="49">
        <v>0</v>
      </c>
      <c r="E7" s="45"/>
      <c r="F7" s="22">
        <v>0</v>
      </c>
      <c r="G7" s="44">
        <v>0</v>
      </c>
      <c r="H7" s="49">
        <v>0</v>
      </c>
      <c r="I7" s="49">
        <v>0</v>
      </c>
      <c r="J7" s="45"/>
      <c r="K7" s="22">
        <v>0</v>
      </c>
      <c r="L7" s="60"/>
      <c r="M7" s="79"/>
      <c r="N7" s="60"/>
      <c r="O7" s="61"/>
      <c r="P7" s="60"/>
      <c r="Q7" s="60"/>
      <c r="R7" s="60"/>
      <c r="S7" s="61"/>
      <c r="T7" s="63"/>
      <c r="U7" s="80"/>
      <c r="V7" s="63"/>
      <c r="W7" s="61"/>
      <c r="X7" s="63"/>
      <c r="Y7" s="64"/>
      <c r="Z7" s="63"/>
      <c r="AA7" s="61"/>
    </row>
    <row r="8" spans="1:27" ht="12.75" customHeight="1" x14ac:dyDescent="0.25">
      <c r="A8" s="44" t="s">
        <v>24</v>
      </c>
      <c r="B8" s="44">
        <v>0</v>
      </c>
      <c r="C8" s="49">
        <v>0</v>
      </c>
      <c r="D8" s="49">
        <v>0</v>
      </c>
      <c r="E8" s="45"/>
      <c r="F8" s="22">
        <v>0</v>
      </c>
      <c r="G8" s="44">
        <v>0</v>
      </c>
      <c r="H8" s="49">
        <v>0</v>
      </c>
      <c r="I8" s="49">
        <v>0</v>
      </c>
      <c r="J8" s="45"/>
      <c r="K8" s="22">
        <v>0</v>
      </c>
      <c r="L8" s="63"/>
      <c r="M8" s="63"/>
      <c r="N8" s="63"/>
      <c r="O8" s="61"/>
      <c r="P8" s="60"/>
      <c r="Q8" s="60"/>
      <c r="R8" s="60"/>
      <c r="S8" s="62"/>
      <c r="T8" s="60"/>
      <c r="U8" s="60"/>
      <c r="V8" s="60"/>
      <c r="W8" s="62"/>
      <c r="X8" s="60"/>
      <c r="Y8" s="60"/>
      <c r="Z8" s="60"/>
      <c r="AA8" s="62"/>
    </row>
    <row r="9" spans="1:27" ht="12.75" customHeight="1" x14ac:dyDescent="0.25">
      <c r="A9" s="44" t="s">
        <v>25</v>
      </c>
      <c r="B9" s="48">
        <v>46477.334000000003</v>
      </c>
      <c r="C9" s="49">
        <v>46477.334000000003</v>
      </c>
      <c r="D9" s="49">
        <v>21345.195999999996</v>
      </c>
      <c r="E9" s="45">
        <v>4085844.5400000005</v>
      </c>
      <c r="F9" s="22">
        <v>4089370.9899999998</v>
      </c>
      <c r="G9" s="48">
        <v>86460.577000000034</v>
      </c>
      <c r="H9" s="49">
        <v>86460.577000000034</v>
      </c>
      <c r="I9" s="49">
        <v>21742.954999999987</v>
      </c>
      <c r="J9" s="45">
        <v>4139136.540000001</v>
      </c>
      <c r="K9" s="22">
        <v>4098672.32</v>
      </c>
      <c r="L9" s="63"/>
      <c r="M9" s="63"/>
      <c r="N9" s="63"/>
      <c r="O9" s="61"/>
      <c r="P9" s="63"/>
      <c r="Q9" s="63"/>
      <c r="R9" s="63"/>
      <c r="S9" s="61"/>
      <c r="T9" s="63"/>
      <c r="U9" s="63"/>
      <c r="V9" s="65"/>
      <c r="W9" s="61"/>
      <c r="X9" s="63"/>
      <c r="Y9" s="63"/>
      <c r="Z9" s="65"/>
      <c r="AA9" s="61"/>
    </row>
    <row r="10" spans="1:27" s="30" customFormat="1" ht="12.75" customHeight="1" x14ac:dyDescent="0.25">
      <c r="A10" s="50" t="s">
        <v>26</v>
      </c>
      <c r="B10" s="51">
        <v>46477.334000000003</v>
      </c>
      <c r="C10" s="52">
        <v>46477.334000000003</v>
      </c>
      <c r="D10" s="52">
        <v>21345.195999999996</v>
      </c>
      <c r="E10" s="45">
        <v>4085844.5400000005</v>
      </c>
      <c r="F10" s="22">
        <v>4089370.9899999998</v>
      </c>
      <c r="G10" s="51">
        <v>86460.577000000034</v>
      </c>
      <c r="H10" s="52">
        <v>86460.577000000034</v>
      </c>
      <c r="I10" s="52">
        <v>21742.954999999987</v>
      </c>
      <c r="J10" s="45">
        <v>4139136.540000001</v>
      </c>
      <c r="K10" s="22">
        <v>4098672.32</v>
      </c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6"/>
      <c r="W10" s="61"/>
      <c r="X10" s="61"/>
      <c r="Y10" s="61"/>
      <c r="Z10" s="66"/>
      <c r="AA10" s="61"/>
    </row>
    <row r="11" spans="1:27" ht="12.75" customHeight="1" x14ac:dyDescent="0.25">
      <c r="A11" s="39" t="s">
        <v>27</v>
      </c>
      <c r="B11" s="39"/>
      <c r="C11" s="42"/>
      <c r="D11" s="42"/>
      <c r="E11" s="42"/>
      <c r="F11" s="42"/>
      <c r="G11" s="39"/>
      <c r="H11" s="42"/>
      <c r="I11" s="42"/>
      <c r="J11" s="42"/>
      <c r="K11" s="42"/>
      <c r="L11" s="63"/>
      <c r="M11" s="63"/>
      <c r="N11" s="63"/>
      <c r="O11" s="61"/>
      <c r="P11" s="63"/>
      <c r="Q11" s="63"/>
      <c r="R11" s="63"/>
      <c r="S11" s="61"/>
      <c r="T11" s="63"/>
      <c r="U11" s="63"/>
      <c r="V11" s="63"/>
      <c r="W11" s="61"/>
      <c r="X11" s="63"/>
      <c r="Y11" s="63"/>
      <c r="Z11" s="63"/>
      <c r="AA11" s="61"/>
    </row>
    <row r="12" spans="1:27" ht="12.65" customHeight="1" x14ac:dyDescent="0.25">
      <c r="A12" s="44" t="s">
        <v>23</v>
      </c>
      <c r="B12" s="44">
        <v>0</v>
      </c>
      <c r="C12" s="49">
        <v>269.488</v>
      </c>
      <c r="D12" s="49">
        <v>0</v>
      </c>
      <c r="E12" s="45">
        <v>1060</v>
      </c>
      <c r="F12" s="46">
        <v>1077.92</v>
      </c>
      <c r="G12" s="44">
        <v>0</v>
      </c>
      <c r="H12" s="49">
        <v>0</v>
      </c>
      <c r="I12" s="49">
        <v>0</v>
      </c>
      <c r="J12" s="45">
        <v>1060</v>
      </c>
      <c r="K12" s="46">
        <v>741.34</v>
      </c>
      <c r="L12" s="63"/>
      <c r="M12" s="63"/>
      <c r="N12" s="63"/>
      <c r="O12" s="61"/>
      <c r="P12" s="63"/>
      <c r="Q12" s="63"/>
      <c r="R12" s="63"/>
      <c r="S12" s="61"/>
      <c r="T12" s="63"/>
      <c r="U12" s="63"/>
      <c r="V12" s="63"/>
      <c r="W12" s="61"/>
      <c r="X12" s="63"/>
      <c r="Y12" s="63"/>
      <c r="Z12" s="63"/>
      <c r="AA12" s="61"/>
    </row>
    <row r="13" spans="1:27" ht="12.75" customHeight="1" x14ac:dyDescent="0.25">
      <c r="A13" s="44" t="s">
        <v>24</v>
      </c>
      <c r="B13" s="49">
        <v>642.98900000000003</v>
      </c>
      <c r="C13" s="49">
        <v>3459.6390000000006</v>
      </c>
      <c r="D13" s="49">
        <v>9535.5589999999993</v>
      </c>
      <c r="E13" s="45">
        <v>1557055.26</v>
      </c>
      <c r="F13" s="46">
        <v>1557132.6</v>
      </c>
      <c r="G13" s="49">
        <v>77.72</v>
      </c>
      <c r="H13" s="49">
        <v>3341.0059999999994</v>
      </c>
      <c r="I13" s="49">
        <v>10558.529999999999</v>
      </c>
      <c r="J13" s="45">
        <v>1588432.26</v>
      </c>
      <c r="K13" s="46">
        <v>1563825.7799999998</v>
      </c>
      <c r="L13" s="63"/>
      <c r="M13" s="63"/>
      <c r="N13" s="63"/>
      <c r="O13" s="61"/>
      <c r="P13" s="63"/>
      <c r="Q13" s="63"/>
      <c r="R13" s="63"/>
      <c r="S13" s="61"/>
      <c r="T13" s="63"/>
      <c r="U13" s="63"/>
      <c r="V13" s="63"/>
      <c r="W13" s="61"/>
      <c r="X13" s="63"/>
      <c r="Y13" s="63"/>
      <c r="Z13" s="63"/>
      <c r="AA13" s="61"/>
    </row>
    <row r="14" spans="1:27" ht="12.75" customHeight="1" x14ac:dyDescent="0.25">
      <c r="A14" s="44" t="s">
        <v>25</v>
      </c>
      <c r="B14" s="49">
        <v>21493.554999999993</v>
      </c>
      <c r="C14" s="49">
        <v>18407.416999999994</v>
      </c>
      <c r="D14" s="49">
        <v>140380.49299999984</v>
      </c>
      <c r="E14" s="45">
        <v>5562271.6499999985</v>
      </c>
      <c r="F14" s="46">
        <v>5559164.21</v>
      </c>
      <c r="G14" s="49">
        <v>46410.573999999993</v>
      </c>
      <c r="H14" s="49">
        <v>43147.287999999993</v>
      </c>
      <c r="I14" s="49">
        <v>217133.88400000019</v>
      </c>
      <c r="J14" s="45">
        <v>5696617.6499999985</v>
      </c>
      <c r="K14" s="46">
        <v>5784816.4500000002</v>
      </c>
      <c r="L14" s="63"/>
      <c r="M14" s="63"/>
      <c r="N14" s="63"/>
      <c r="O14" s="61"/>
      <c r="P14" s="63"/>
      <c r="Q14" s="63"/>
      <c r="R14" s="63"/>
      <c r="S14" s="61"/>
      <c r="T14" s="63"/>
      <c r="U14" s="63"/>
      <c r="V14" s="63"/>
      <c r="W14" s="61"/>
      <c r="X14" s="63"/>
      <c r="Y14" s="63"/>
      <c r="Z14" s="63"/>
      <c r="AA14" s="61"/>
    </row>
    <row r="15" spans="1:27" ht="12.75" customHeight="1" x14ac:dyDescent="0.25">
      <c r="A15" s="44" t="s">
        <v>28</v>
      </c>
      <c r="B15" s="69"/>
      <c r="C15" s="69"/>
      <c r="D15" s="69"/>
      <c r="E15" s="69"/>
      <c r="F15" s="69"/>
      <c r="G15" s="69"/>
      <c r="H15" s="69"/>
      <c r="I15" s="69"/>
      <c r="J15" s="69"/>
      <c r="K15" s="46">
        <v>20470.596432007791</v>
      </c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</row>
    <row r="16" spans="1:27" ht="12.75" customHeight="1" x14ac:dyDescent="0.25">
      <c r="A16" s="44" t="s">
        <v>29</v>
      </c>
      <c r="B16" s="69"/>
      <c r="C16" s="69"/>
      <c r="D16" s="69"/>
      <c r="E16" s="69"/>
      <c r="F16" s="69"/>
      <c r="G16" s="69"/>
      <c r="H16" s="69"/>
      <c r="I16" s="69"/>
      <c r="J16" s="69"/>
      <c r="K16" s="46">
        <v>1290550.2135679922</v>
      </c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</row>
    <row r="17" spans="1:27" ht="12.75" customHeight="1" x14ac:dyDescent="0.25">
      <c r="A17" s="44" t="s">
        <v>30</v>
      </c>
      <c r="B17" s="69"/>
      <c r="C17" s="69"/>
      <c r="D17" s="69"/>
      <c r="E17" s="69"/>
      <c r="F17" s="69"/>
      <c r="G17" s="69"/>
      <c r="H17" s="69"/>
      <c r="I17" s="69"/>
      <c r="J17" s="69"/>
      <c r="K17" s="46">
        <v>6038362.4900000012</v>
      </c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</row>
    <row r="18" spans="1:27" s="30" customFormat="1" ht="12.75" customHeight="1" x14ac:dyDescent="0.25">
      <c r="A18" s="50" t="s">
        <v>31</v>
      </c>
      <c r="B18" s="52">
        <v>22136.543999999994</v>
      </c>
      <c r="C18" s="52">
        <v>22136.543999999994</v>
      </c>
      <c r="D18" s="52">
        <v>149916.05199999985</v>
      </c>
      <c r="E18" s="45">
        <v>7120386.9099999983</v>
      </c>
      <c r="F18" s="46">
        <v>7117374.7300000004</v>
      </c>
      <c r="G18" s="52">
        <v>46488.293999999994</v>
      </c>
      <c r="H18" s="52">
        <v>46488.293999999994</v>
      </c>
      <c r="I18" s="52">
        <v>227692.41400000019</v>
      </c>
      <c r="J18" s="45">
        <v>7286109.9099999983</v>
      </c>
      <c r="K18" s="46">
        <v>7349383.5700000003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</row>
    <row r="19" spans="1:27" ht="12.75" customHeight="1" x14ac:dyDescent="0.25">
      <c r="A19" s="39" t="s">
        <v>32</v>
      </c>
      <c r="B19" s="39"/>
      <c r="C19" s="42"/>
      <c r="D19" s="42"/>
      <c r="E19" s="42"/>
      <c r="F19" s="42"/>
      <c r="G19" s="39"/>
      <c r="H19" s="42"/>
      <c r="I19" s="42"/>
      <c r="J19" s="42"/>
      <c r="K19" s="42"/>
      <c r="L19" s="60"/>
      <c r="M19" s="60"/>
      <c r="N19" s="60"/>
      <c r="O19" s="61"/>
      <c r="P19" s="60"/>
      <c r="Q19" s="60"/>
      <c r="R19" s="60"/>
      <c r="S19" s="62"/>
      <c r="T19" s="60"/>
      <c r="U19" s="60"/>
      <c r="V19" s="60"/>
      <c r="W19" s="62"/>
      <c r="X19" s="60"/>
      <c r="Y19" s="60"/>
      <c r="Z19" s="60"/>
      <c r="AA19" s="62"/>
    </row>
    <row r="20" spans="1:27" ht="12.75" customHeight="1" x14ac:dyDescent="0.25">
      <c r="A20" s="44" t="s">
        <v>33</v>
      </c>
      <c r="B20" s="44">
        <v>0</v>
      </c>
      <c r="C20" s="47">
        <v>0</v>
      </c>
      <c r="D20" s="47">
        <v>0</v>
      </c>
      <c r="E20" s="45">
        <v>19</v>
      </c>
      <c r="F20" s="46">
        <v>19</v>
      </c>
      <c r="G20" s="44">
        <v>0</v>
      </c>
      <c r="H20" s="47">
        <v>0</v>
      </c>
      <c r="I20" s="47">
        <v>0</v>
      </c>
      <c r="J20" s="45">
        <v>19</v>
      </c>
      <c r="K20" s="46">
        <v>19</v>
      </c>
      <c r="L20" s="67"/>
      <c r="M20" s="67"/>
      <c r="N20" s="67"/>
      <c r="O20" s="61"/>
      <c r="P20" s="67"/>
      <c r="Q20" s="67"/>
      <c r="R20" s="67"/>
      <c r="S20" s="61"/>
      <c r="T20" s="67"/>
      <c r="U20" s="67"/>
      <c r="V20" s="67"/>
      <c r="W20" s="61"/>
      <c r="X20" s="67"/>
      <c r="Y20" s="67"/>
      <c r="Z20" s="67"/>
      <c r="AA20" s="61"/>
    </row>
    <row r="21" spans="1:27" ht="12.75" customHeight="1" x14ac:dyDescent="0.25">
      <c r="A21" s="44" t="s">
        <v>34</v>
      </c>
      <c r="B21" s="44">
        <v>2</v>
      </c>
      <c r="C21" s="47">
        <v>2</v>
      </c>
      <c r="D21" s="47">
        <v>0</v>
      </c>
      <c r="E21" s="45">
        <v>91</v>
      </c>
      <c r="F21" s="46">
        <v>89</v>
      </c>
      <c r="G21" s="44">
        <v>0</v>
      </c>
      <c r="H21" s="47">
        <v>0</v>
      </c>
      <c r="I21" s="47">
        <v>0</v>
      </c>
      <c r="J21" s="45">
        <v>91</v>
      </c>
      <c r="K21" s="46">
        <v>89</v>
      </c>
      <c r="L21" s="67"/>
      <c r="M21" s="67"/>
      <c r="N21" s="67"/>
      <c r="O21" s="61"/>
      <c r="P21" s="67"/>
      <c r="Q21" s="67"/>
      <c r="R21" s="67"/>
      <c r="S21" s="61"/>
      <c r="T21" s="67"/>
      <c r="U21" s="67"/>
      <c r="V21" s="67"/>
      <c r="W21" s="61"/>
      <c r="X21" s="67"/>
      <c r="Y21" s="67"/>
      <c r="Z21" s="67"/>
      <c r="AA21" s="61"/>
    </row>
    <row r="22" spans="1:27" ht="12.75" customHeight="1" x14ac:dyDescent="0.25">
      <c r="A22" s="39" t="s">
        <v>35</v>
      </c>
      <c r="B22" s="39"/>
      <c r="C22" s="42"/>
      <c r="D22" s="42"/>
      <c r="E22" s="42"/>
      <c r="F22" s="42"/>
      <c r="G22" s="39"/>
      <c r="H22" s="42"/>
      <c r="I22" s="42"/>
      <c r="J22" s="42"/>
      <c r="K22" s="42"/>
      <c r="L22" s="60"/>
      <c r="M22" s="60"/>
      <c r="N22" s="60"/>
      <c r="O22" s="61"/>
      <c r="P22" s="60"/>
      <c r="Q22" s="60"/>
      <c r="R22" s="60"/>
      <c r="S22" s="62"/>
      <c r="T22" s="60"/>
      <c r="U22" s="60"/>
      <c r="V22" s="60"/>
      <c r="W22" s="62"/>
      <c r="X22" s="60"/>
      <c r="Y22" s="60"/>
      <c r="Z22" s="60"/>
      <c r="AA22" s="62"/>
    </row>
    <row r="23" spans="1:27" ht="12.75" customHeight="1" x14ac:dyDescent="0.25">
      <c r="A23" s="44" t="s">
        <v>36</v>
      </c>
      <c r="B23" s="53" t="s">
        <v>60</v>
      </c>
      <c r="C23" s="53" t="s">
        <v>60</v>
      </c>
      <c r="D23" s="53">
        <v>88</v>
      </c>
      <c r="E23" s="45">
        <v>1836</v>
      </c>
      <c r="F23" s="46">
        <v>1806</v>
      </c>
      <c r="G23" s="53" t="s">
        <v>60</v>
      </c>
      <c r="H23" s="53" t="s">
        <v>60</v>
      </c>
      <c r="I23" s="53">
        <v>109</v>
      </c>
      <c r="J23" s="45">
        <v>1895</v>
      </c>
      <c r="K23" s="46">
        <v>1855</v>
      </c>
      <c r="L23" s="68"/>
      <c r="M23" s="68"/>
      <c r="N23" s="68"/>
      <c r="O23" s="61"/>
      <c r="P23" s="68"/>
      <c r="Q23" s="68"/>
      <c r="R23" s="63"/>
      <c r="S23" s="61"/>
      <c r="T23" s="68"/>
      <c r="U23" s="68"/>
      <c r="V23" s="63"/>
      <c r="W23" s="61"/>
      <c r="X23" s="68"/>
      <c r="Y23" s="68"/>
      <c r="Z23" s="63"/>
      <c r="AA23" s="61"/>
    </row>
    <row r="24" spans="1:27" ht="12.75" customHeight="1" x14ac:dyDescent="0.25">
      <c r="A24" s="44" t="s">
        <v>37</v>
      </c>
      <c r="B24" s="44">
        <v>37</v>
      </c>
      <c r="C24" s="47">
        <v>37</v>
      </c>
      <c r="D24" s="47">
        <v>25</v>
      </c>
      <c r="E24" s="45">
        <v>3554</v>
      </c>
      <c r="F24" s="46">
        <v>3550</v>
      </c>
      <c r="G24" s="44">
        <v>77</v>
      </c>
      <c r="H24" s="47">
        <v>77</v>
      </c>
      <c r="I24" s="47">
        <v>22</v>
      </c>
      <c r="J24" s="45">
        <v>3576.6666666666665</v>
      </c>
      <c r="K24" s="46">
        <v>3576</v>
      </c>
      <c r="L24" s="63"/>
      <c r="M24" s="63"/>
      <c r="N24" s="63"/>
      <c r="O24" s="61"/>
      <c r="P24" s="63"/>
      <c r="Q24" s="63"/>
      <c r="R24" s="63"/>
      <c r="S24" s="61"/>
      <c r="T24" s="63"/>
      <c r="U24" s="63"/>
      <c r="V24" s="63"/>
      <c r="W24" s="61"/>
      <c r="X24" s="63"/>
      <c r="Y24" s="63"/>
      <c r="Z24" s="63"/>
      <c r="AA24" s="61"/>
    </row>
    <row r="25" spans="1:27" ht="12.75" customHeight="1" x14ac:dyDescent="0.25">
      <c r="A25" s="44" t="s">
        <v>38</v>
      </c>
      <c r="B25" s="44">
        <v>26</v>
      </c>
      <c r="C25" s="47">
        <v>26</v>
      </c>
      <c r="D25" s="47">
        <v>19</v>
      </c>
      <c r="E25" s="45"/>
      <c r="F25" s="46">
        <v>3617</v>
      </c>
      <c r="G25" s="44">
        <v>56</v>
      </c>
      <c r="H25" s="47">
        <v>56</v>
      </c>
      <c r="I25" s="47">
        <v>27</v>
      </c>
      <c r="J25" s="45"/>
      <c r="K25" s="46">
        <v>3617</v>
      </c>
      <c r="L25" s="63"/>
      <c r="M25" s="63"/>
      <c r="N25" s="63"/>
      <c r="O25" s="61"/>
      <c r="P25" s="63"/>
      <c r="Q25" s="63"/>
      <c r="R25" s="63"/>
      <c r="S25" s="61"/>
      <c r="T25" s="63"/>
      <c r="U25" s="63"/>
      <c r="V25" s="63"/>
      <c r="W25" s="61"/>
      <c r="X25" s="63"/>
      <c r="Y25" s="63"/>
      <c r="Z25" s="63"/>
      <c r="AA25" s="61"/>
    </row>
    <row r="26" spans="1:27" ht="12.75" customHeight="1" x14ac:dyDescent="0.25">
      <c r="A26" s="44" t="s">
        <v>39</v>
      </c>
      <c r="B26" s="39"/>
      <c r="C26" s="42"/>
      <c r="D26" s="42"/>
      <c r="E26" s="42"/>
      <c r="F26" s="42"/>
      <c r="G26" s="39"/>
      <c r="H26" s="42"/>
      <c r="I26" s="42"/>
      <c r="J26" s="42"/>
      <c r="K26" s="46">
        <v>1923</v>
      </c>
      <c r="L26" s="60"/>
      <c r="M26" s="60"/>
      <c r="N26" s="60"/>
      <c r="O26" s="61"/>
      <c r="P26" s="63"/>
      <c r="Q26" s="63"/>
      <c r="R26" s="63"/>
      <c r="S26" s="61"/>
      <c r="T26" s="63"/>
      <c r="U26" s="63"/>
      <c r="V26" s="63"/>
      <c r="W26" s="61"/>
      <c r="X26" s="63"/>
      <c r="Y26" s="63"/>
      <c r="Z26" s="63"/>
      <c r="AA26" s="61"/>
    </row>
    <row r="27" spans="1:27" ht="12.75" customHeight="1" x14ac:dyDescent="0.25">
      <c r="A27" s="39" t="s">
        <v>40</v>
      </c>
      <c r="B27" s="39"/>
      <c r="C27" s="42"/>
      <c r="D27" s="42"/>
      <c r="E27" s="42"/>
      <c r="F27" s="42"/>
      <c r="G27" s="39"/>
      <c r="H27" s="42"/>
      <c r="I27" s="42"/>
      <c r="J27" s="42"/>
      <c r="K27" s="42"/>
      <c r="L27" s="60"/>
      <c r="M27" s="60"/>
      <c r="N27" s="60"/>
      <c r="O27" s="61"/>
      <c r="P27" s="63"/>
      <c r="Q27" s="63"/>
      <c r="R27" s="63"/>
      <c r="S27" s="61"/>
      <c r="T27" s="63"/>
      <c r="U27" s="63"/>
      <c r="V27" s="63"/>
      <c r="W27" s="61"/>
      <c r="X27" s="63"/>
      <c r="Y27" s="63"/>
      <c r="Z27" s="63"/>
      <c r="AA27" s="61"/>
    </row>
    <row r="28" spans="1:27" ht="12.75" customHeight="1" x14ac:dyDescent="0.25">
      <c r="A28" s="44" t="s">
        <v>41</v>
      </c>
      <c r="B28" s="44">
        <v>17</v>
      </c>
      <c r="C28" s="47">
        <v>17</v>
      </c>
      <c r="D28" s="53">
        <v>63</v>
      </c>
      <c r="E28" s="45">
        <v>1935.05</v>
      </c>
      <c r="F28" s="46">
        <v>1856</v>
      </c>
      <c r="G28" s="44">
        <v>25</v>
      </c>
      <c r="H28" s="47">
        <v>25</v>
      </c>
      <c r="I28" s="53">
        <v>72</v>
      </c>
      <c r="J28" s="45">
        <v>2033.1</v>
      </c>
      <c r="K28" s="46">
        <v>1895</v>
      </c>
      <c r="L28" s="63"/>
      <c r="M28" s="60"/>
      <c r="N28" s="63"/>
      <c r="O28" s="61"/>
      <c r="P28" s="63"/>
      <c r="Q28" s="63"/>
      <c r="R28" s="63"/>
      <c r="S28" s="61"/>
      <c r="T28" s="63"/>
      <c r="U28" s="63"/>
      <c r="V28" s="63"/>
      <c r="W28" s="61"/>
      <c r="X28" s="63"/>
      <c r="Y28" s="63"/>
      <c r="Z28" s="63"/>
      <c r="AA28" s="61"/>
    </row>
    <row r="29" spans="1:27" ht="12.75" customHeight="1" x14ac:dyDescent="0.25">
      <c r="A29" s="54" t="s">
        <v>42</v>
      </c>
      <c r="B29" s="49">
        <v>2830</v>
      </c>
      <c r="C29" s="47">
        <v>3578</v>
      </c>
      <c r="D29" s="47">
        <v>3684</v>
      </c>
      <c r="E29" s="45">
        <v>328337.11418761767</v>
      </c>
      <c r="F29" s="46">
        <v>327580</v>
      </c>
      <c r="G29" s="49">
        <v>4058</v>
      </c>
      <c r="H29" s="47">
        <v>4656</v>
      </c>
      <c r="I29" s="47">
        <v>3770</v>
      </c>
      <c r="J29" s="45">
        <v>332870.84247333033</v>
      </c>
      <c r="K29" s="46">
        <v>331412</v>
      </c>
      <c r="L29" s="63"/>
      <c r="M29" s="63"/>
      <c r="N29" s="63"/>
      <c r="O29" s="61"/>
      <c r="P29" s="63"/>
      <c r="Q29" s="63"/>
      <c r="R29" s="63"/>
      <c r="S29" s="61"/>
      <c r="T29" s="63"/>
      <c r="U29" s="63"/>
      <c r="V29" s="63"/>
      <c r="W29" s="61"/>
      <c r="X29" s="63"/>
      <c r="Y29" s="63"/>
      <c r="Z29" s="63"/>
      <c r="AA29" s="61"/>
    </row>
    <row r="30" spans="1:27" ht="12.75" customHeight="1" x14ac:dyDescent="0.25">
      <c r="A30" s="44" t="s">
        <v>43</v>
      </c>
      <c r="B30" s="53" t="s">
        <v>60</v>
      </c>
      <c r="C30" s="53" t="s">
        <v>60</v>
      </c>
      <c r="D30" s="47">
        <v>25</v>
      </c>
      <c r="E30" s="45">
        <v>907.7</v>
      </c>
      <c r="F30" s="46">
        <v>1865</v>
      </c>
      <c r="G30" s="53" t="s">
        <v>60</v>
      </c>
      <c r="H30" s="53" t="s">
        <v>60</v>
      </c>
      <c r="I30" s="47">
        <v>37</v>
      </c>
      <c r="J30" s="45">
        <v>929.30000000000007</v>
      </c>
      <c r="K30" s="46">
        <v>2583</v>
      </c>
      <c r="L30" s="68"/>
      <c r="M30" s="68"/>
      <c r="N30" s="63"/>
      <c r="O30" s="61"/>
      <c r="P30" s="68"/>
      <c r="Q30" s="68"/>
      <c r="R30" s="63"/>
      <c r="S30" s="61"/>
      <c r="T30" s="68"/>
      <c r="U30" s="68"/>
      <c r="V30" s="63"/>
      <c r="W30" s="61"/>
      <c r="X30" s="68"/>
      <c r="Y30" s="68"/>
      <c r="Z30" s="63"/>
      <c r="AA30" s="61"/>
    </row>
    <row r="31" spans="1:27" ht="12.75" customHeight="1" x14ac:dyDescent="0.25">
      <c r="A31" s="39" t="s">
        <v>44</v>
      </c>
      <c r="B31" s="39"/>
      <c r="C31" s="42"/>
      <c r="D31" s="42"/>
      <c r="E31" s="42"/>
      <c r="F31" s="42"/>
      <c r="G31" s="39"/>
      <c r="H31" s="42"/>
      <c r="I31" s="42"/>
      <c r="J31" s="42"/>
      <c r="K31" s="42"/>
      <c r="L31" s="60"/>
      <c r="M31" s="60"/>
      <c r="N31" s="60"/>
      <c r="O31" s="61"/>
      <c r="P31" s="60"/>
      <c r="Q31" s="60"/>
      <c r="R31" s="60"/>
      <c r="S31" s="61"/>
      <c r="T31" s="60"/>
      <c r="U31" s="60"/>
      <c r="V31" s="60"/>
      <c r="W31" s="61"/>
      <c r="X31" s="60"/>
      <c r="Y31" s="60"/>
      <c r="Z31" s="60"/>
      <c r="AA31" s="61"/>
    </row>
    <row r="32" spans="1:27" ht="12.75" customHeight="1" x14ac:dyDescent="0.25">
      <c r="A32" s="44" t="s">
        <v>45</v>
      </c>
      <c r="B32" s="44">
        <v>17</v>
      </c>
      <c r="C32" s="47">
        <v>17</v>
      </c>
      <c r="D32" s="53">
        <v>88</v>
      </c>
      <c r="E32" s="45">
        <v>1927.2</v>
      </c>
      <c r="F32" s="46">
        <v>1845</v>
      </c>
      <c r="G32" s="44">
        <v>25</v>
      </c>
      <c r="H32" s="47">
        <v>25</v>
      </c>
      <c r="I32" s="53">
        <v>109</v>
      </c>
      <c r="J32" s="45">
        <v>2026.4</v>
      </c>
      <c r="K32" s="46">
        <v>1883</v>
      </c>
      <c r="L32" s="63"/>
      <c r="M32" s="60"/>
      <c r="N32" s="63"/>
      <c r="O32" s="61"/>
      <c r="P32" s="63"/>
      <c r="Q32" s="63"/>
      <c r="R32" s="63"/>
      <c r="S32" s="61"/>
      <c r="T32" s="63"/>
      <c r="U32" s="63"/>
      <c r="V32" s="63"/>
      <c r="W32" s="61"/>
      <c r="X32" s="63"/>
      <c r="Y32" s="63"/>
      <c r="Z32" s="63"/>
      <c r="AA32" s="61"/>
    </row>
    <row r="33" spans="1:27" ht="12.75" customHeight="1" x14ac:dyDescent="0.25">
      <c r="A33" s="44" t="s">
        <v>46</v>
      </c>
      <c r="B33" s="47">
        <v>45163</v>
      </c>
      <c r="C33" s="47">
        <v>45270</v>
      </c>
      <c r="D33" s="47">
        <v>3867</v>
      </c>
      <c r="E33" s="45">
        <v>350759.46418761765</v>
      </c>
      <c r="F33" s="46">
        <v>346655</v>
      </c>
      <c r="G33" s="47">
        <v>55793</v>
      </c>
      <c r="H33" s="47">
        <v>56039</v>
      </c>
      <c r="I33" s="47">
        <v>3727</v>
      </c>
      <c r="J33" s="45">
        <v>356790.79247333028</v>
      </c>
      <c r="K33" s="46">
        <v>348795</v>
      </c>
      <c r="L33" s="63"/>
      <c r="M33" s="63"/>
      <c r="N33" s="63"/>
      <c r="O33" s="61"/>
      <c r="P33" s="63"/>
      <c r="Q33" s="63"/>
      <c r="R33" s="63"/>
      <c r="S33" s="61"/>
      <c r="T33" s="63"/>
      <c r="U33" s="63"/>
      <c r="V33" s="63"/>
      <c r="W33" s="61"/>
      <c r="X33" s="63"/>
      <c r="Y33" s="63"/>
      <c r="Z33" s="63"/>
      <c r="AA33" s="61"/>
    </row>
    <row r="34" spans="1:27" ht="12.75" customHeight="1" x14ac:dyDescent="0.25">
      <c r="A34" s="44" t="s">
        <v>47</v>
      </c>
      <c r="B34" s="44"/>
      <c r="C34" s="70"/>
      <c r="D34" s="47"/>
      <c r="E34" s="45">
        <v>6128</v>
      </c>
      <c r="F34" s="46">
        <v>4033</v>
      </c>
      <c r="G34" s="44"/>
      <c r="H34" s="70"/>
      <c r="I34" s="47"/>
      <c r="J34" s="45">
        <v>6128</v>
      </c>
      <c r="K34" s="46">
        <v>2120</v>
      </c>
      <c r="L34" s="60"/>
      <c r="M34" s="60"/>
      <c r="N34" s="63"/>
      <c r="O34" s="61"/>
      <c r="P34" s="63"/>
      <c r="Q34" s="63"/>
      <c r="R34" s="63"/>
      <c r="S34" s="61"/>
      <c r="T34" s="63"/>
      <c r="U34" s="63"/>
      <c r="V34" s="63"/>
      <c r="W34" s="61"/>
      <c r="X34" s="63"/>
      <c r="Y34" s="63"/>
      <c r="Z34" s="63"/>
      <c r="AA34" s="61"/>
    </row>
    <row r="35" spans="1:27" ht="10.5" x14ac:dyDescent="0.25">
      <c r="A35" s="3"/>
      <c r="B35" s="11"/>
      <c r="C35" s="3"/>
      <c r="D35" s="3"/>
      <c r="E35" s="11"/>
      <c r="F35" s="12"/>
      <c r="G35" s="11"/>
      <c r="H35" s="3"/>
      <c r="I35" s="3"/>
      <c r="J35" s="11"/>
      <c r="P35" s="24"/>
      <c r="Q35" s="24"/>
      <c r="R35" s="24"/>
      <c r="S35" s="12"/>
      <c r="T35" s="24"/>
      <c r="U35" s="24"/>
      <c r="V35" s="24"/>
      <c r="W35" s="12"/>
      <c r="X35" s="24"/>
      <c r="Y35" s="25"/>
      <c r="Z35" s="25"/>
      <c r="AA35" s="25"/>
    </row>
    <row r="36" spans="1:27" ht="20.5" x14ac:dyDescent="0.25">
      <c r="A36" s="31" t="s">
        <v>48</v>
      </c>
      <c r="B36" s="11"/>
      <c r="C36" s="3"/>
      <c r="D36" s="3"/>
      <c r="E36" s="11"/>
      <c r="F36" s="12"/>
      <c r="G36" s="11"/>
      <c r="H36" s="3"/>
      <c r="I36" s="3"/>
      <c r="J36" s="11"/>
      <c r="P36" s="24"/>
      <c r="Q36" s="29"/>
      <c r="R36" s="24"/>
      <c r="S36" s="12"/>
      <c r="T36" s="24"/>
      <c r="U36" s="24"/>
      <c r="V36" s="24"/>
      <c r="W36" s="12"/>
      <c r="X36" s="24"/>
      <c r="Y36" s="25"/>
      <c r="Z36" s="25"/>
      <c r="AA36" s="25"/>
    </row>
    <row r="37" spans="1:27" ht="10.5" x14ac:dyDescent="0.25">
      <c r="A37" s="3"/>
      <c r="B37" s="11"/>
      <c r="C37" s="3"/>
      <c r="D37" s="3"/>
      <c r="E37" s="11"/>
      <c r="F37" s="11"/>
      <c r="G37" s="11"/>
      <c r="H37" s="3"/>
      <c r="I37" s="3"/>
      <c r="J37" s="11"/>
      <c r="P37" s="24"/>
      <c r="Q37" s="24"/>
      <c r="R37" s="24"/>
      <c r="S37" s="12"/>
      <c r="T37" s="24"/>
      <c r="U37" s="24"/>
      <c r="V37" s="24"/>
      <c r="W37" s="12"/>
      <c r="X37" s="24"/>
      <c r="Y37" s="25"/>
      <c r="Z37" s="25"/>
      <c r="AA37" s="25"/>
    </row>
    <row r="38" spans="1:27" ht="10.5" x14ac:dyDescent="0.25">
      <c r="A38" s="3"/>
      <c r="B38" s="11"/>
      <c r="C38" s="3"/>
      <c r="D38" s="3"/>
      <c r="E38" s="11"/>
      <c r="F38" s="11"/>
      <c r="G38" s="11"/>
      <c r="H38" s="3"/>
      <c r="I38" s="3"/>
      <c r="J38" s="11"/>
      <c r="P38" s="24"/>
      <c r="Q38" s="24"/>
      <c r="R38" s="24"/>
      <c r="S38" s="12"/>
      <c r="T38" s="24"/>
      <c r="U38" s="24"/>
      <c r="V38" s="24"/>
      <c r="W38" s="12"/>
      <c r="X38" s="24"/>
      <c r="Y38" s="25"/>
      <c r="Z38" s="25"/>
      <c r="AA38" s="25"/>
    </row>
    <row r="39" spans="1:27" x14ac:dyDescent="0.2">
      <c r="P39" s="26"/>
    </row>
  </sheetData>
  <pageMargins left="0.11811023622047245" right="0.11811023622047245" top="0.15748031496062992" bottom="0" header="0.31496062992125984" footer="0.31496062992125984"/>
  <pageSetup paperSize="8" scale="66" orientation="landscape" r:id="rId1"/>
  <headerFooter>
    <oddHeader>&amp;C&amp;"Calibri"&amp;10&amp;K000000 Fluvius - Intern&amp;1#_x000D_</oddHeader>
  </headerFooter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AC24F-8A55-4E22-AE2C-6874F0E4D3C3}">
  <sheetPr>
    <pageSetUpPr fitToPage="1"/>
  </sheetPr>
  <dimension ref="A1:AA39"/>
  <sheetViews>
    <sheetView zoomScaleNormal="100" workbookViewId="0">
      <selection activeCell="B7" sqref="B7:K34"/>
    </sheetView>
  </sheetViews>
  <sheetFormatPr defaultColWidth="9.26953125" defaultRowHeight="10" x14ac:dyDescent="0.2"/>
  <cols>
    <col min="1" max="1" width="40.26953125" style="1" customWidth="1"/>
    <col min="2" max="2" width="12.453125" style="1" customWidth="1"/>
    <col min="3" max="3" width="12.26953125" style="1" customWidth="1"/>
    <col min="4" max="4" width="11.7265625" style="1" customWidth="1"/>
    <col min="5" max="5" width="10.453125" style="1" customWidth="1"/>
    <col min="6" max="6" width="10" style="1" customWidth="1"/>
    <col min="7" max="7" width="12.453125" style="1" customWidth="1"/>
    <col min="8" max="8" width="12.26953125" style="1" customWidth="1"/>
    <col min="9" max="9" width="11.7265625" style="1" customWidth="1"/>
    <col min="10" max="10" width="10" style="1" customWidth="1"/>
    <col min="11" max="11" width="13.26953125" style="1" customWidth="1"/>
    <col min="12" max="12" width="12.26953125" style="1" customWidth="1"/>
    <col min="13" max="13" width="12" style="1" customWidth="1"/>
    <col min="14" max="14" width="10.26953125" style="1" bestFit="1" customWidth="1"/>
    <col min="15" max="15" width="11.7265625" style="1" customWidth="1"/>
    <col min="16" max="17" width="12" style="1" customWidth="1"/>
    <col min="18" max="18" width="10.26953125" style="1" bestFit="1" customWidth="1"/>
    <col min="19" max="19" width="11.26953125" style="1" customWidth="1"/>
    <col min="20" max="20" width="11.7265625" style="1" customWidth="1"/>
    <col min="21" max="21" width="12.26953125" style="1" customWidth="1"/>
    <col min="22" max="22" width="10.26953125" style="1" bestFit="1" customWidth="1"/>
    <col min="23" max="23" width="11.7265625" style="1" customWidth="1"/>
    <col min="24" max="25" width="12" style="1" customWidth="1"/>
    <col min="26" max="26" width="10.26953125" style="1" bestFit="1" customWidth="1"/>
    <col min="27" max="27" width="11.26953125" style="1" customWidth="1"/>
    <col min="28" max="16384" width="9.26953125" style="1"/>
  </cols>
  <sheetData>
    <row r="1" spans="1:27" ht="12.5" x14ac:dyDescent="0.25">
      <c r="A1" s="9" t="s">
        <v>56</v>
      </c>
      <c r="B1" s="10"/>
      <c r="C1" s="12"/>
      <c r="D1" s="11"/>
      <c r="E1" s="2"/>
      <c r="F1" s="10"/>
      <c r="G1" s="10"/>
      <c r="H1" s="12"/>
      <c r="I1" s="11"/>
      <c r="J1" s="2"/>
      <c r="K1" s="10" t="s">
        <v>1</v>
      </c>
      <c r="L1" s="11">
        <v>2025</v>
      </c>
      <c r="M1" s="25"/>
      <c r="N1" s="25"/>
      <c r="O1" s="11"/>
      <c r="P1" s="25"/>
      <c r="Q1" s="25"/>
      <c r="R1" s="25"/>
      <c r="S1" s="11"/>
      <c r="T1" s="25"/>
      <c r="U1" s="25"/>
      <c r="V1" s="25"/>
      <c r="W1" s="11"/>
      <c r="X1" s="25"/>
      <c r="Y1" s="25"/>
      <c r="Z1" s="25"/>
      <c r="AA1" s="11"/>
    </row>
    <row r="2" spans="1:27" s="28" customFormat="1" ht="31.5" customHeight="1" x14ac:dyDescent="0.25">
      <c r="A2" s="27"/>
      <c r="B2" s="32">
        <f>L2-2</f>
        <v>2023</v>
      </c>
      <c r="C2" s="32">
        <f>L2-2</f>
        <v>2023</v>
      </c>
      <c r="D2" s="32">
        <f>L2-2</f>
        <v>2023</v>
      </c>
      <c r="E2" s="32" t="str">
        <f>"geplande toestand na "&amp;D2&amp;" (vorig IP)"</f>
        <v>geplande toestand na 2023 (vorig IP)</v>
      </c>
      <c r="F2" s="32" t="str">
        <f>"reële toestand na "&amp;D2</f>
        <v>reële toestand na 2023</v>
      </c>
      <c r="G2" s="32">
        <f>L2-1</f>
        <v>2024</v>
      </c>
      <c r="H2" s="32">
        <f>L2-1</f>
        <v>2024</v>
      </c>
      <c r="I2" s="32">
        <f>L2-1</f>
        <v>2024</v>
      </c>
      <c r="J2" s="32" t="str">
        <f>"geplande toestand na "&amp;I2&amp;" (vorig IP)"</f>
        <v>geplande toestand na 2024 (vorig IP)</v>
      </c>
      <c r="K2" s="33" t="str">
        <f>"reële toestand bij aanvang "&amp;N2</f>
        <v>reële toestand bij aanvang 2025</v>
      </c>
      <c r="L2" s="32">
        <f>L1</f>
        <v>2025</v>
      </c>
      <c r="M2" s="32">
        <f>L1</f>
        <v>2025</v>
      </c>
      <c r="N2" s="32">
        <f>L1</f>
        <v>2025</v>
      </c>
      <c r="O2" s="34" t="str">
        <f>"geplande toestand na "&amp;N2</f>
        <v>geplande toestand na 2025</v>
      </c>
      <c r="P2" s="32">
        <f>L1+1</f>
        <v>2026</v>
      </c>
      <c r="Q2" s="32">
        <f>L1+1</f>
        <v>2026</v>
      </c>
      <c r="R2" s="35">
        <f>L1+1</f>
        <v>2026</v>
      </c>
      <c r="S2" s="34" t="str">
        <f>"geplande toestand na "&amp;R2</f>
        <v>geplande toestand na 2026</v>
      </c>
      <c r="T2" s="32">
        <f>L1+2</f>
        <v>2027</v>
      </c>
      <c r="U2" s="32">
        <f>L1+2</f>
        <v>2027</v>
      </c>
      <c r="V2" s="32">
        <f>L1+2</f>
        <v>2027</v>
      </c>
      <c r="W2" s="34" t="str">
        <f>"geplande toestand na "&amp;V2</f>
        <v>geplande toestand na 2027</v>
      </c>
      <c r="X2" s="32">
        <f>L1+3</f>
        <v>2028</v>
      </c>
      <c r="Y2" s="32">
        <f>L1+3</f>
        <v>2028</v>
      </c>
      <c r="Z2" s="32">
        <f>L1+3</f>
        <v>2028</v>
      </c>
      <c r="AA2" s="34" t="str">
        <f>"geplande toestand na "&amp;Z2</f>
        <v>geplande toestand na 2028</v>
      </c>
    </row>
    <row r="3" spans="1:27" ht="10.5" x14ac:dyDescent="0.25">
      <c r="A3" s="3"/>
      <c r="B3" s="36" t="s">
        <v>2</v>
      </c>
      <c r="C3" s="36" t="s">
        <v>2</v>
      </c>
      <c r="D3" s="36" t="s">
        <v>2</v>
      </c>
      <c r="E3" s="13"/>
      <c r="F3" s="14"/>
      <c r="G3" s="36" t="s">
        <v>3</v>
      </c>
      <c r="H3" s="36" t="s">
        <v>3</v>
      </c>
      <c r="I3" s="36" t="s">
        <v>3</v>
      </c>
      <c r="J3" s="13"/>
      <c r="K3" s="14"/>
      <c r="L3" s="36" t="s">
        <v>4</v>
      </c>
      <c r="M3" s="36" t="s">
        <v>4</v>
      </c>
      <c r="N3" s="36" t="s">
        <v>4</v>
      </c>
      <c r="O3" s="14"/>
      <c r="P3" s="37" t="s">
        <v>5</v>
      </c>
      <c r="Q3" s="37" t="s">
        <v>5</v>
      </c>
      <c r="R3" s="37" t="s">
        <v>5</v>
      </c>
      <c r="S3" s="38"/>
      <c r="T3" s="37" t="s">
        <v>6</v>
      </c>
      <c r="U3" s="37" t="s">
        <v>6</v>
      </c>
      <c r="V3" s="37" t="s">
        <v>6</v>
      </c>
      <c r="W3" s="38"/>
      <c r="X3" s="37" t="s">
        <v>7</v>
      </c>
      <c r="Y3" s="37" t="s">
        <v>7</v>
      </c>
      <c r="Z3" s="37" t="s">
        <v>7</v>
      </c>
      <c r="AA3" s="38"/>
    </row>
    <row r="4" spans="1:27" ht="32" thickBot="1" x14ac:dyDescent="0.3">
      <c r="A4" s="4" t="s">
        <v>0</v>
      </c>
      <c r="B4" s="15" t="s">
        <v>8</v>
      </c>
      <c r="C4" s="16" t="s">
        <v>9</v>
      </c>
      <c r="D4" s="17" t="s">
        <v>10</v>
      </c>
      <c r="E4" s="18" t="s">
        <v>11</v>
      </c>
      <c r="F4" s="5" t="s">
        <v>12</v>
      </c>
      <c r="G4" s="15" t="s">
        <v>8</v>
      </c>
      <c r="H4" s="16" t="s">
        <v>9</v>
      </c>
      <c r="I4" s="17" t="s">
        <v>10</v>
      </c>
      <c r="J4" s="18" t="s">
        <v>13</v>
      </c>
      <c r="K4" s="5" t="s">
        <v>14</v>
      </c>
      <c r="L4" s="71" t="s">
        <v>15</v>
      </c>
      <c r="M4" s="72" t="s">
        <v>16</v>
      </c>
      <c r="N4" s="73" t="s">
        <v>17</v>
      </c>
      <c r="O4" s="74" t="s">
        <v>18</v>
      </c>
      <c r="P4" s="71" t="s">
        <v>15</v>
      </c>
      <c r="Q4" s="72" t="s">
        <v>16</v>
      </c>
      <c r="R4" s="73" t="s">
        <v>17</v>
      </c>
      <c r="S4" s="74" t="s">
        <v>19</v>
      </c>
      <c r="T4" s="71" t="s">
        <v>15</v>
      </c>
      <c r="U4" s="72" t="s">
        <v>16</v>
      </c>
      <c r="V4" s="73" t="s">
        <v>17</v>
      </c>
      <c r="W4" s="74" t="s">
        <v>20</v>
      </c>
      <c r="X4" s="71" t="s">
        <v>8</v>
      </c>
      <c r="Y4" s="72" t="s">
        <v>9</v>
      </c>
      <c r="Z4" s="8" t="s">
        <v>17</v>
      </c>
      <c r="AA4" s="5" t="s">
        <v>21</v>
      </c>
    </row>
    <row r="5" spans="1:27" ht="12.75" customHeight="1" x14ac:dyDescent="0.25">
      <c r="A5" s="6"/>
      <c r="B5" s="19"/>
      <c r="C5" s="20"/>
      <c r="D5" s="20"/>
      <c r="E5" s="21"/>
      <c r="F5" s="7"/>
      <c r="G5" s="19"/>
      <c r="H5" s="20"/>
      <c r="I5" s="20"/>
      <c r="J5" s="21"/>
      <c r="K5" s="7"/>
      <c r="L5" s="75"/>
      <c r="M5" s="75"/>
      <c r="N5" s="75"/>
      <c r="O5" s="76"/>
      <c r="P5" s="77"/>
      <c r="Q5" s="77"/>
      <c r="R5" s="77"/>
      <c r="S5" s="78"/>
      <c r="T5" s="77"/>
      <c r="U5" s="77"/>
      <c r="V5" s="77"/>
      <c r="W5" s="78"/>
      <c r="X5" s="77"/>
      <c r="Y5" s="77"/>
      <c r="Z5" s="58"/>
      <c r="AA5" s="59"/>
    </row>
    <row r="6" spans="1:27" ht="12.75" customHeight="1" x14ac:dyDescent="0.25">
      <c r="A6" s="39" t="s">
        <v>22</v>
      </c>
      <c r="B6" s="40"/>
      <c r="C6" s="41"/>
      <c r="D6" s="41"/>
      <c r="E6" s="42"/>
      <c r="F6" s="23"/>
      <c r="G6" s="40"/>
      <c r="H6" s="41"/>
      <c r="I6" s="41"/>
      <c r="J6" s="42"/>
      <c r="K6" s="23"/>
      <c r="L6" s="60"/>
      <c r="M6" s="60"/>
      <c r="N6" s="60"/>
      <c r="O6" s="61"/>
      <c r="P6" s="60"/>
      <c r="Q6" s="60"/>
      <c r="R6" s="60"/>
      <c r="S6" s="62"/>
      <c r="T6" s="60"/>
      <c r="U6" s="60"/>
      <c r="V6" s="60"/>
      <c r="W6" s="62"/>
      <c r="X6" s="60"/>
      <c r="Y6" s="60"/>
      <c r="Z6" s="60"/>
      <c r="AA6" s="62"/>
    </row>
    <row r="7" spans="1:27" ht="12.75" customHeight="1" x14ac:dyDescent="0.25">
      <c r="A7" s="44" t="s">
        <v>23</v>
      </c>
      <c r="B7" s="44">
        <v>0</v>
      </c>
      <c r="C7" s="49">
        <v>0</v>
      </c>
      <c r="D7" s="49">
        <v>0</v>
      </c>
      <c r="E7" s="45"/>
      <c r="F7" s="22">
        <v>0</v>
      </c>
      <c r="G7" s="44">
        <v>0</v>
      </c>
      <c r="H7" s="49">
        <v>0</v>
      </c>
      <c r="I7" s="49">
        <v>0</v>
      </c>
      <c r="J7" s="45"/>
      <c r="K7" s="22">
        <v>0</v>
      </c>
      <c r="L7" s="60"/>
      <c r="M7" s="79"/>
      <c r="N7" s="60"/>
      <c r="O7" s="61"/>
      <c r="P7" s="60"/>
      <c r="Q7" s="60"/>
      <c r="R7" s="60"/>
      <c r="S7" s="61"/>
      <c r="T7" s="63"/>
      <c r="U7" s="80"/>
      <c r="V7" s="63"/>
      <c r="W7" s="61"/>
      <c r="X7" s="63"/>
      <c r="Y7" s="80"/>
      <c r="Z7" s="63"/>
      <c r="AA7" s="61"/>
    </row>
    <row r="8" spans="1:27" ht="12.75" customHeight="1" x14ac:dyDescent="0.25">
      <c r="A8" s="44" t="s">
        <v>24</v>
      </c>
      <c r="B8" s="44">
        <v>0</v>
      </c>
      <c r="C8" s="49">
        <v>0</v>
      </c>
      <c r="D8" s="49">
        <v>0</v>
      </c>
      <c r="E8" s="45"/>
      <c r="F8" s="22">
        <v>0</v>
      </c>
      <c r="G8" s="44">
        <v>0</v>
      </c>
      <c r="H8" s="49">
        <v>0</v>
      </c>
      <c r="I8" s="49">
        <v>0</v>
      </c>
      <c r="J8" s="45"/>
      <c r="K8" s="22">
        <v>0</v>
      </c>
      <c r="L8" s="63"/>
      <c r="M8" s="63"/>
      <c r="N8" s="63"/>
      <c r="O8" s="61"/>
      <c r="P8" s="60"/>
      <c r="Q8" s="60"/>
      <c r="R8" s="60"/>
      <c r="S8" s="62"/>
      <c r="T8" s="60"/>
      <c r="U8" s="60"/>
      <c r="V8" s="60"/>
      <c r="W8" s="62"/>
      <c r="X8" s="60"/>
      <c r="Y8" s="60"/>
      <c r="Z8" s="60"/>
      <c r="AA8" s="62"/>
    </row>
    <row r="9" spans="1:27" ht="12.75" customHeight="1" x14ac:dyDescent="0.25">
      <c r="A9" s="44" t="s">
        <v>25</v>
      </c>
      <c r="B9" s="48">
        <v>34973.717000000004</v>
      </c>
      <c r="C9" s="49">
        <v>34973.717000000004</v>
      </c>
      <c r="D9" s="49">
        <v>56593.514999999992</v>
      </c>
      <c r="E9" s="45">
        <v>4361576.727</v>
      </c>
      <c r="F9" s="22">
        <v>4344284.6090000002</v>
      </c>
      <c r="G9" s="48">
        <v>38001.367000000013</v>
      </c>
      <c r="H9" s="49">
        <v>38001.367000000013</v>
      </c>
      <c r="I9" s="49">
        <v>54306.732999999971</v>
      </c>
      <c r="J9" s="45">
        <v>4428077.727</v>
      </c>
      <c r="K9" s="22">
        <v>4378076.5200000005</v>
      </c>
      <c r="L9" s="63"/>
      <c r="M9" s="63"/>
      <c r="N9" s="63"/>
      <c r="O9" s="61"/>
      <c r="P9" s="63"/>
      <c r="Q9" s="63"/>
      <c r="R9" s="63"/>
      <c r="S9" s="61"/>
      <c r="T9" s="63"/>
      <c r="U9" s="63"/>
      <c r="V9" s="63"/>
      <c r="W9" s="61"/>
      <c r="X9" s="63"/>
      <c r="Y9" s="63"/>
      <c r="Z9" s="65"/>
      <c r="AA9" s="61"/>
    </row>
    <row r="10" spans="1:27" s="30" customFormat="1" ht="12.75" customHeight="1" x14ac:dyDescent="0.25">
      <c r="A10" s="50" t="s">
        <v>26</v>
      </c>
      <c r="B10" s="51">
        <v>34973.717000000004</v>
      </c>
      <c r="C10" s="52">
        <v>34973.717000000004</v>
      </c>
      <c r="D10" s="52">
        <v>56593.514999999992</v>
      </c>
      <c r="E10" s="45">
        <v>4361576.727</v>
      </c>
      <c r="F10" s="22">
        <v>4344284.6090000002</v>
      </c>
      <c r="G10" s="51">
        <v>38001.367000000013</v>
      </c>
      <c r="H10" s="52">
        <v>38001.367000000013</v>
      </c>
      <c r="I10" s="52">
        <v>54306.732999999971</v>
      </c>
      <c r="J10" s="45">
        <v>4428077.727</v>
      </c>
      <c r="K10" s="22">
        <v>4378076.5200000005</v>
      </c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6"/>
      <c r="AA10" s="61"/>
    </row>
    <row r="11" spans="1:27" ht="12.75" customHeight="1" x14ac:dyDescent="0.25">
      <c r="A11" s="39" t="s">
        <v>27</v>
      </c>
      <c r="B11" s="39"/>
      <c r="C11" s="42"/>
      <c r="D11" s="42"/>
      <c r="E11" s="42"/>
      <c r="F11" s="42"/>
      <c r="G11" s="39"/>
      <c r="H11" s="42"/>
      <c r="I11" s="42"/>
      <c r="J11" s="42"/>
      <c r="K11" s="42"/>
      <c r="L11" s="63"/>
      <c r="M11" s="63"/>
      <c r="N11" s="63"/>
      <c r="O11" s="61"/>
      <c r="P11" s="63"/>
      <c r="Q11" s="63"/>
      <c r="R11" s="63"/>
      <c r="S11" s="61"/>
      <c r="T11" s="63"/>
      <c r="U11" s="63"/>
      <c r="V11" s="63"/>
      <c r="W11" s="61"/>
      <c r="X11" s="63"/>
      <c r="Y11" s="63"/>
      <c r="Z11" s="63"/>
      <c r="AA11" s="61"/>
    </row>
    <row r="12" spans="1:27" ht="13.15" customHeight="1" x14ac:dyDescent="0.25">
      <c r="A12" s="44" t="s">
        <v>23</v>
      </c>
      <c r="B12" s="44">
        <v>0</v>
      </c>
      <c r="C12" s="49">
        <v>0</v>
      </c>
      <c r="D12" s="49">
        <v>0</v>
      </c>
      <c r="E12" s="45">
        <v>0</v>
      </c>
      <c r="F12" s="46">
        <v>0</v>
      </c>
      <c r="G12" s="44">
        <v>0</v>
      </c>
      <c r="H12" s="49">
        <v>0</v>
      </c>
      <c r="I12" s="49">
        <v>0</v>
      </c>
      <c r="J12" s="45">
        <v>0</v>
      </c>
      <c r="K12" s="46">
        <v>95.82</v>
      </c>
      <c r="L12" s="63"/>
      <c r="M12" s="63"/>
      <c r="N12" s="63"/>
      <c r="O12" s="61"/>
      <c r="P12" s="63"/>
      <c r="Q12" s="63"/>
      <c r="R12" s="63"/>
      <c r="S12" s="61"/>
      <c r="T12" s="63"/>
      <c r="U12" s="63"/>
      <c r="V12" s="63"/>
      <c r="W12" s="61"/>
      <c r="X12" s="63"/>
      <c r="Y12" s="63"/>
      <c r="Z12" s="63"/>
      <c r="AA12" s="61"/>
    </row>
    <row r="13" spans="1:27" ht="12.75" customHeight="1" x14ac:dyDescent="0.25">
      <c r="A13" s="44" t="s">
        <v>24</v>
      </c>
      <c r="B13" s="49">
        <v>1442.73</v>
      </c>
      <c r="C13" s="49">
        <v>13981.944000000001</v>
      </c>
      <c r="D13" s="49">
        <v>321.99</v>
      </c>
      <c r="E13" s="45">
        <v>1749912.8653333334</v>
      </c>
      <c r="F13" s="46">
        <v>1743304.6969999999</v>
      </c>
      <c r="G13" s="49">
        <v>0</v>
      </c>
      <c r="H13" s="49">
        <v>5886.9929999999995</v>
      </c>
      <c r="I13" s="49">
        <v>0</v>
      </c>
      <c r="J13" s="45">
        <v>1758006.8653333334</v>
      </c>
      <c r="K13" s="46">
        <v>1732110.5469999996</v>
      </c>
      <c r="L13" s="63"/>
      <c r="M13" s="63"/>
      <c r="N13" s="63"/>
      <c r="O13" s="61"/>
      <c r="P13" s="63"/>
      <c r="Q13" s="63"/>
      <c r="R13" s="63"/>
      <c r="S13" s="61"/>
      <c r="T13" s="63"/>
      <c r="U13" s="63"/>
      <c r="V13" s="63"/>
      <c r="W13" s="61"/>
      <c r="X13" s="63"/>
      <c r="Y13" s="63"/>
      <c r="Z13" s="63"/>
      <c r="AA13" s="61"/>
    </row>
    <row r="14" spans="1:27" ht="12.75" customHeight="1" x14ac:dyDescent="0.25">
      <c r="A14" s="44" t="s">
        <v>25</v>
      </c>
      <c r="B14" s="49">
        <v>33758.102999999996</v>
      </c>
      <c r="C14" s="49">
        <v>21218.888999999996</v>
      </c>
      <c r="D14" s="49">
        <v>73428.314999999988</v>
      </c>
      <c r="E14" s="45">
        <v>5676581</v>
      </c>
      <c r="F14" s="46">
        <v>5641091.859000002</v>
      </c>
      <c r="G14" s="49">
        <v>35441.173999999992</v>
      </c>
      <c r="H14" s="49">
        <v>29554.180999999993</v>
      </c>
      <c r="I14" s="49">
        <v>99403.459999999977</v>
      </c>
      <c r="J14" s="45">
        <v>5776285</v>
      </c>
      <c r="K14" s="46">
        <v>5750466.1800000025</v>
      </c>
      <c r="L14" s="63"/>
      <c r="M14" s="63"/>
      <c r="N14" s="63"/>
      <c r="O14" s="61"/>
      <c r="P14" s="63"/>
      <c r="Q14" s="63"/>
      <c r="R14" s="63"/>
      <c r="S14" s="61"/>
      <c r="T14" s="63"/>
      <c r="U14" s="63"/>
      <c r="V14" s="63"/>
      <c r="W14" s="61"/>
      <c r="X14" s="63"/>
      <c r="Y14" s="63"/>
      <c r="Z14" s="63"/>
      <c r="AA14" s="61"/>
    </row>
    <row r="15" spans="1:27" ht="12.75" customHeight="1" x14ac:dyDescent="0.25">
      <c r="A15" s="44" t="s">
        <v>28</v>
      </c>
      <c r="B15" s="69"/>
      <c r="C15" s="69"/>
      <c r="D15" s="69"/>
      <c r="E15" s="69"/>
      <c r="F15" s="69"/>
      <c r="G15" s="69"/>
      <c r="H15" s="69"/>
      <c r="I15" s="69"/>
      <c r="J15" s="69"/>
      <c r="K15" s="46">
        <v>6463.1714119104654</v>
      </c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</row>
    <row r="16" spans="1:27" ht="12.75" customHeight="1" x14ac:dyDescent="0.25">
      <c r="A16" s="44" t="s">
        <v>29</v>
      </c>
      <c r="B16" s="69"/>
      <c r="C16" s="69"/>
      <c r="D16" s="69"/>
      <c r="E16" s="69"/>
      <c r="F16" s="69"/>
      <c r="G16" s="69"/>
      <c r="H16" s="69"/>
      <c r="I16" s="69"/>
      <c r="J16" s="69"/>
      <c r="K16" s="46">
        <v>39779.227588089525</v>
      </c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</row>
    <row r="17" spans="1:27" ht="12.75" customHeight="1" x14ac:dyDescent="0.25">
      <c r="A17" s="44" t="s">
        <v>30</v>
      </c>
      <c r="B17" s="69"/>
      <c r="C17" s="69"/>
      <c r="D17" s="69"/>
      <c r="E17" s="69"/>
      <c r="F17" s="69"/>
      <c r="G17" s="69"/>
      <c r="H17" s="69"/>
      <c r="I17" s="69"/>
      <c r="J17" s="69"/>
      <c r="K17" s="46">
        <v>7436430.1479999991</v>
      </c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</row>
    <row r="18" spans="1:27" s="30" customFormat="1" ht="12.75" customHeight="1" x14ac:dyDescent="0.25">
      <c r="A18" s="50" t="s">
        <v>31</v>
      </c>
      <c r="B18" s="52">
        <v>35200.832999999999</v>
      </c>
      <c r="C18" s="52">
        <v>35200.832999999999</v>
      </c>
      <c r="D18" s="52">
        <v>73750.304999999993</v>
      </c>
      <c r="E18" s="45">
        <v>7426493.8653333336</v>
      </c>
      <c r="F18" s="46">
        <v>7384396.5560000017</v>
      </c>
      <c r="G18" s="52">
        <v>35441.173999999992</v>
      </c>
      <c r="H18" s="52">
        <v>35441.173999999992</v>
      </c>
      <c r="I18" s="52">
        <v>99403.459999999977</v>
      </c>
      <c r="J18" s="45">
        <v>7534291.8653333336</v>
      </c>
      <c r="K18" s="46">
        <v>7482672.5470000021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</row>
    <row r="19" spans="1:27" ht="12.75" customHeight="1" x14ac:dyDescent="0.25">
      <c r="A19" s="39" t="s">
        <v>32</v>
      </c>
      <c r="B19" s="39"/>
      <c r="C19" s="42"/>
      <c r="D19" s="42"/>
      <c r="E19" s="42"/>
      <c r="F19" s="42"/>
      <c r="G19" s="39"/>
      <c r="H19" s="42"/>
      <c r="I19" s="42"/>
      <c r="J19" s="42"/>
      <c r="K19" s="42"/>
      <c r="L19" s="60"/>
      <c r="M19" s="60"/>
      <c r="N19" s="60"/>
      <c r="O19" s="61"/>
      <c r="P19" s="60"/>
      <c r="Q19" s="60"/>
      <c r="R19" s="60"/>
      <c r="S19" s="62"/>
      <c r="T19" s="60"/>
      <c r="U19" s="60"/>
      <c r="V19" s="60"/>
      <c r="W19" s="62"/>
      <c r="X19" s="60"/>
      <c r="Y19" s="60"/>
      <c r="Z19" s="60"/>
      <c r="AA19" s="62"/>
    </row>
    <row r="20" spans="1:27" ht="12.75" customHeight="1" x14ac:dyDescent="0.25">
      <c r="A20" s="44" t="s">
        <v>33</v>
      </c>
      <c r="B20" s="44">
        <v>0</v>
      </c>
      <c r="C20" s="47">
        <v>0</v>
      </c>
      <c r="D20" s="47">
        <v>0</v>
      </c>
      <c r="E20" s="45">
        <v>18</v>
      </c>
      <c r="F20" s="46">
        <v>18</v>
      </c>
      <c r="G20" s="44">
        <v>0</v>
      </c>
      <c r="H20" s="47">
        <v>0</v>
      </c>
      <c r="I20" s="47">
        <v>0</v>
      </c>
      <c r="J20" s="45">
        <v>18</v>
      </c>
      <c r="K20" s="46">
        <v>18</v>
      </c>
      <c r="L20" s="67"/>
      <c r="M20" s="67"/>
      <c r="N20" s="67"/>
      <c r="O20" s="61"/>
      <c r="P20" s="67"/>
      <c r="Q20" s="67"/>
      <c r="R20" s="67"/>
      <c r="S20" s="61"/>
      <c r="T20" s="67"/>
      <c r="U20" s="67"/>
      <c r="V20" s="67"/>
      <c r="W20" s="61"/>
      <c r="X20" s="67"/>
      <c r="Y20" s="67"/>
      <c r="Z20" s="67"/>
      <c r="AA20" s="61"/>
    </row>
    <row r="21" spans="1:27" ht="12.75" customHeight="1" x14ac:dyDescent="0.25">
      <c r="A21" s="44" t="s">
        <v>34</v>
      </c>
      <c r="B21" s="44">
        <v>1</v>
      </c>
      <c r="C21" s="47">
        <v>1</v>
      </c>
      <c r="D21" s="47">
        <v>0</v>
      </c>
      <c r="E21" s="45">
        <v>75</v>
      </c>
      <c r="F21" s="46">
        <v>74</v>
      </c>
      <c r="G21" s="44">
        <v>0</v>
      </c>
      <c r="H21" s="47">
        <v>0</v>
      </c>
      <c r="I21" s="47">
        <v>1</v>
      </c>
      <c r="J21" s="45">
        <v>75</v>
      </c>
      <c r="K21" s="46">
        <v>75</v>
      </c>
      <c r="L21" s="67"/>
      <c r="M21" s="67"/>
      <c r="N21" s="67"/>
      <c r="O21" s="61"/>
      <c r="P21" s="67"/>
      <c r="Q21" s="67"/>
      <c r="R21" s="67"/>
      <c r="S21" s="61"/>
      <c r="T21" s="67"/>
      <c r="U21" s="67"/>
      <c r="V21" s="67"/>
      <c r="W21" s="61"/>
      <c r="X21" s="67"/>
      <c r="Y21" s="67"/>
      <c r="Z21" s="67"/>
      <c r="AA21" s="61"/>
    </row>
    <row r="22" spans="1:27" ht="12.75" customHeight="1" x14ac:dyDescent="0.25">
      <c r="A22" s="39" t="s">
        <v>35</v>
      </c>
      <c r="B22" s="39"/>
      <c r="C22" s="42"/>
      <c r="D22" s="42"/>
      <c r="E22" s="42"/>
      <c r="F22" s="42"/>
      <c r="G22" s="39"/>
      <c r="H22" s="42"/>
      <c r="I22" s="42"/>
      <c r="J22" s="42"/>
      <c r="K22" s="42"/>
      <c r="L22" s="60"/>
      <c r="M22" s="60"/>
      <c r="N22" s="60"/>
      <c r="O22" s="61"/>
      <c r="P22" s="60"/>
      <c r="Q22" s="60"/>
      <c r="R22" s="60"/>
      <c r="S22" s="62"/>
      <c r="T22" s="60"/>
      <c r="U22" s="60"/>
      <c r="V22" s="60"/>
      <c r="W22" s="62"/>
      <c r="X22" s="60"/>
      <c r="Y22" s="60"/>
      <c r="Z22" s="60"/>
      <c r="AA22" s="62"/>
    </row>
    <row r="23" spans="1:27" ht="12.75" customHeight="1" x14ac:dyDescent="0.25">
      <c r="A23" s="44" t="s">
        <v>36</v>
      </c>
      <c r="B23" s="53" t="s">
        <v>60</v>
      </c>
      <c r="C23" s="53" t="s">
        <v>60</v>
      </c>
      <c r="D23" s="53">
        <v>91</v>
      </c>
      <c r="E23" s="45">
        <v>1867</v>
      </c>
      <c r="F23" s="46">
        <v>1812</v>
      </c>
      <c r="G23" s="53" t="s">
        <v>60</v>
      </c>
      <c r="H23" s="53" t="s">
        <v>60</v>
      </c>
      <c r="I23" s="53">
        <v>68</v>
      </c>
      <c r="J23" s="45">
        <v>1954</v>
      </c>
      <c r="K23" s="46">
        <v>1850</v>
      </c>
      <c r="L23" s="68"/>
      <c r="M23" s="68"/>
      <c r="N23" s="68"/>
      <c r="O23" s="61"/>
      <c r="P23" s="68"/>
      <c r="Q23" s="68"/>
      <c r="R23" s="63"/>
      <c r="S23" s="61"/>
      <c r="T23" s="68"/>
      <c r="U23" s="68"/>
      <c r="V23" s="63"/>
      <c r="W23" s="61"/>
      <c r="X23" s="68"/>
      <c r="Y23" s="68"/>
      <c r="Z23" s="63"/>
      <c r="AA23" s="61"/>
    </row>
    <row r="24" spans="1:27" ht="12.75" customHeight="1" x14ac:dyDescent="0.25">
      <c r="A24" s="44" t="s">
        <v>37</v>
      </c>
      <c r="B24" s="44">
        <v>16</v>
      </c>
      <c r="C24" s="47">
        <v>16</v>
      </c>
      <c r="D24" s="47">
        <v>34</v>
      </c>
      <c r="E24" s="45">
        <v>3026</v>
      </c>
      <c r="F24" s="46">
        <v>3027</v>
      </c>
      <c r="G24" s="44">
        <v>25</v>
      </c>
      <c r="H24" s="47">
        <v>25</v>
      </c>
      <c r="I24" s="47">
        <v>67</v>
      </c>
      <c r="J24" s="45">
        <v>3062</v>
      </c>
      <c r="K24" s="46">
        <v>3084</v>
      </c>
      <c r="L24" s="63"/>
      <c r="M24" s="63"/>
      <c r="N24" s="63"/>
      <c r="O24" s="61"/>
      <c r="P24" s="63"/>
      <c r="Q24" s="63"/>
      <c r="R24" s="63"/>
      <c r="S24" s="61"/>
      <c r="T24" s="63"/>
      <c r="U24" s="63"/>
      <c r="V24" s="63"/>
      <c r="W24" s="61"/>
      <c r="X24" s="63"/>
      <c r="Y24" s="63"/>
      <c r="Z24" s="63"/>
      <c r="AA24" s="61"/>
    </row>
    <row r="25" spans="1:27" ht="12.75" customHeight="1" x14ac:dyDescent="0.25">
      <c r="A25" s="44" t="s">
        <v>38</v>
      </c>
      <c r="B25" s="44">
        <v>22</v>
      </c>
      <c r="C25" s="47">
        <v>22</v>
      </c>
      <c r="D25" s="47">
        <v>34</v>
      </c>
      <c r="E25" s="45"/>
      <c r="F25" s="46">
        <v>3099</v>
      </c>
      <c r="G25" s="44">
        <v>30.5</v>
      </c>
      <c r="H25" s="47">
        <v>30.5</v>
      </c>
      <c r="I25" s="47">
        <v>68.5</v>
      </c>
      <c r="J25" s="45"/>
      <c r="K25" s="46">
        <v>3099</v>
      </c>
      <c r="L25" s="63"/>
      <c r="M25" s="63"/>
      <c r="N25" s="63"/>
      <c r="O25" s="61"/>
      <c r="P25" s="63"/>
      <c r="Q25" s="63"/>
      <c r="R25" s="63"/>
      <c r="S25" s="61"/>
      <c r="T25" s="63"/>
      <c r="U25" s="63"/>
      <c r="V25" s="63"/>
      <c r="W25" s="61"/>
      <c r="X25" s="63"/>
      <c r="Y25" s="63"/>
      <c r="Z25" s="63"/>
      <c r="AA25" s="61"/>
    </row>
    <row r="26" spans="1:27" ht="12.75" customHeight="1" x14ac:dyDescent="0.25">
      <c r="A26" s="44" t="s">
        <v>39</v>
      </c>
      <c r="B26" s="39"/>
      <c r="C26" s="42"/>
      <c r="D26" s="42"/>
      <c r="E26" s="42"/>
      <c r="F26" s="42"/>
      <c r="G26" s="39"/>
      <c r="H26" s="42"/>
      <c r="I26" s="42"/>
      <c r="J26" s="42"/>
      <c r="K26" s="46">
        <v>1918</v>
      </c>
      <c r="L26" s="60"/>
      <c r="M26" s="60"/>
      <c r="N26" s="60"/>
      <c r="O26" s="61"/>
      <c r="P26" s="63"/>
      <c r="Q26" s="63"/>
      <c r="R26" s="63"/>
      <c r="S26" s="61"/>
      <c r="T26" s="63"/>
      <c r="U26" s="63"/>
      <c r="V26" s="63"/>
      <c r="W26" s="61"/>
      <c r="X26" s="63"/>
      <c r="Y26" s="63"/>
      <c r="Z26" s="63"/>
      <c r="AA26" s="61"/>
    </row>
    <row r="27" spans="1:27" ht="12.75" customHeight="1" x14ac:dyDescent="0.25">
      <c r="A27" s="39" t="s">
        <v>40</v>
      </c>
      <c r="B27" s="39"/>
      <c r="C27" s="42"/>
      <c r="D27" s="42"/>
      <c r="E27" s="42"/>
      <c r="F27" s="42"/>
      <c r="G27" s="39"/>
      <c r="H27" s="42"/>
      <c r="I27" s="42"/>
      <c r="J27" s="42"/>
      <c r="K27" s="42"/>
      <c r="L27" s="60"/>
      <c r="M27" s="60"/>
      <c r="N27" s="60"/>
      <c r="O27" s="61"/>
      <c r="P27" s="63"/>
      <c r="Q27" s="63"/>
      <c r="R27" s="63"/>
      <c r="S27" s="61"/>
      <c r="T27" s="63"/>
      <c r="U27" s="63"/>
      <c r="V27" s="63"/>
      <c r="W27" s="61"/>
      <c r="X27" s="63"/>
      <c r="Y27" s="63"/>
      <c r="Z27" s="63"/>
      <c r="AA27" s="61"/>
    </row>
    <row r="28" spans="1:27" ht="12.75" customHeight="1" x14ac:dyDescent="0.25">
      <c r="A28" s="44" t="s">
        <v>41</v>
      </c>
      <c r="B28" s="44">
        <v>13</v>
      </c>
      <c r="C28" s="47">
        <v>13</v>
      </c>
      <c r="D28" s="53">
        <v>55</v>
      </c>
      <c r="E28" s="45">
        <v>1909.25</v>
      </c>
      <c r="F28" s="46">
        <v>1853</v>
      </c>
      <c r="G28" s="44">
        <v>14</v>
      </c>
      <c r="H28" s="47">
        <v>14</v>
      </c>
      <c r="I28" s="53">
        <v>48</v>
      </c>
      <c r="J28" s="45">
        <v>2014.45</v>
      </c>
      <c r="K28" s="46">
        <v>1876</v>
      </c>
      <c r="L28" s="63"/>
      <c r="M28" s="60"/>
      <c r="N28" s="63"/>
      <c r="O28" s="61"/>
      <c r="P28" s="63"/>
      <c r="Q28" s="63"/>
      <c r="R28" s="63"/>
      <c r="S28" s="61"/>
      <c r="T28" s="63"/>
      <c r="U28" s="63"/>
      <c r="V28" s="63"/>
      <c r="W28" s="61"/>
      <c r="X28" s="63"/>
      <c r="Y28" s="63"/>
      <c r="Z28" s="63"/>
      <c r="AA28" s="61"/>
    </row>
    <row r="29" spans="1:27" ht="12.75" customHeight="1" x14ac:dyDescent="0.25">
      <c r="A29" s="54" t="s">
        <v>42</v>
      </c>
      <c r="B29" s="49">
        <v>1372</v>
      </c>
      <c r="C29" s="47">
        <v>2000</v>
      </c>
      <c r="D29" s="47">
        <v>3803</v>
      </c>
      <c r="E29" s="45">
        <v>237246.57788007989</v>
      </c>
      <c r="F29" s="46">
        <v>237058</v>
      </c>
      <c r="G29" s="49">
        <v>1679</v>
      </c>
      <c r="H29" s="47">
        <v>2162</v>
      </c>
      <c r="I29" s="47">
        <v>3202</v>
      </c>
      <c r="J29" s="45">
        <v>241148.58722404813</v>
      </c>
      <c r="K29" s="46">
        <v>240994</v>
      </c>
      <c r="L29" s="63"/>
      <c r="M29" s="63"/>
      <c r="N29" s="63"/>
      <c r="O29" s="61"/>
      <c r="P29" s="63"/>
      <c r="Q29" s="63"/>
      <c r="R29" s="63"/>
      <c r="S29" s="61"/>
      <c r="T29" s="63"/>
      <c r="U29" s="63"/>
      <c r="V29" s="63"/>
      <c r="W29" s="61"/>
      <c r="X29" s="63"/>
      <c r="Y29" s="63"/>
      <c r="Z29" s="63"/>
      <c r="AA29" s="61"/>
    </row>
    <row r="30" spans="1:27" ht="12.75" customHeight="1" x14ac:dyDescent="0.25">
      <c r="A30" s="44" t="s">
        <v>43</v>
      </c>
      <c r="B30" s="53" t="s">
        <v>60</v>
      </c>
      <c r="C30" s="53" t="s">
        <v>60</v>
      </c>
      <c r="D30" s="47">
        <v>36</v>
      </c>
      <c r="E30" s="45">
        <v>1109.7</v>
      </c>
      <c r="F30" s="46">
        <v>1484</v>
      </c>
      <c r="G30" s="53" t="s">
        <v>60</v>
      </c>
      <c r="H30" s="53" t="s">
        <v>60</v>
      </c>
      <c r="I30" s="47">
        <v>20</v>
      </c>
      <c r="J30" s="45">
        <v>1133.2</v>
      </c>
      <c r="K30" s="46">
        <v>2765</v>
      </c>
      <c r="L30" s="68"/>
      <c r="M30" s="68"/>
      <c r="N30" s="63"/>
      <c r="O30" s="61"/>
      <c r="P30" s="68"/>
      <c r="Q30" s="68"/>
      <c r="R30" s="63"/>
      <c r="S30" s="61"/>
      <c r="T30" s="68"/>
      <c r="U30" s="68"/>
      <c r="V30" s="63"/>
      <c r="W30" s="61"/>
      <c r="X30" s="68"/>
      <c r="Y30" s="68"/>
      <c r="Z30" s="63"/>
      <c r="AA30" s="61"/>
    </row>
    <row r="31" spans="1:27" ht="12.75" customHeight="1" x14ac:dyDescent="0.25">
      <c r="A31" s="39" t="s">
        <v>44</v>
      </c>
      <c r="B31" s="39"/>
      <c r="C31" s="42"/>
      <c r="D31" s="42"/>
      <c r="E31" s="42"/>
      <c r="F31" s="42"/>
      <c r="G31" s="39"/>
      <c r="H31" s="42"/>
      <c r="I31" s="42"/>
      <c r="J31" s="42"/>
      <c r="K31" s="42"/>
      <c r="L31" s="60"/>
      <c r="M31" s="60"/>
      <c r="N31" s="60"/>
      <c r="O31" s="61"/>
      <c r="P31" s="60"/>
      <c r="Q31" s="60"/>
      <c r="R31" s="60"/>
      <c r="S31" s="61"/>
      <c r="T31" s="60"/>
      <c r="U31" s="60"/>
      <c r="V31" s="60"/>
      <c r="W31" s="61"/>
      <c r="X31" s="60"/>
      <c r="Y31" s="60"/>
      <c r="Z31" s="60"/>
      <c r="AA31" s="61"/>
    </row>
    <row r="32" spans="1:27" ht="12.75" customHeight="1" x14ac:dyDescent="0.25">
      <c r="A32" s="44" t="s">
        <v>45</v>
      </c>
      <c r="B32" s="44">
        <v>13</v>
      </c>
      <c r="C32" s="47">
        <v>13</v>
      </c>
      <c r="D32" s="53">
        <v>91</v>
      </c>
      <c r="E32" s="45">
        <v>1903.6</v>
      </c>
      <c r="F32" s="46">
        <v>1839</v>
      </c>
      <c r="G32" s="44">
        <v>14</v>
      </c>
      <c r="H32" s="47">
        <v>14</v>
      </c>
      <c r="I32" s="53">
        <v>68</v>
      </c>
      <c r="J32" s="45">
        <v>2020.8999999999999</v>
      </c>
      <c r="K32" s="46">
        <v>1864</v>
      </c>
      <c r="L32" s="63"/>
      <c r="M32" s="60"/>
      <c r="N32" s="63"/>
      <c r="O32" s="61"/>
      <c r="P32" s="63"/>
      <c r="Q32" s="63"/>
      <c r="R32" s="63"/>
      <c r="S32" s="61"/>
      <c r="T32" s="63"/>
      <c r="U32" s="63"/>
      <c r="V32" s="63"/>
      <c r="W32" s="61"/>
      <c r="X32" s="63"/>
      <c r="Y32" s="63"/>
      <c r="Z32" s="63"/>
      <c r="AA32" s="61"/>
    </row>
    <row r="33" spans="1:27" ht="12.75" customHeight="1" x14ac:dyDescent="0.25">
      <c r="A33" s="44" t="s">
        <v>46</v>
      </c>
      <c r="B33" s="47">
        <v>51935</v>
      </c>
      <c r="C33" s="47">
        <v>52025</v>
      </c>
      <c r="D33" s="47">
        <v>3925</v>
      </c>
      <c r="E33" s="45">
        <v>245807.57788007986</v>
      </c>
      <c r="F33" s="46">
        <v>244022</v>
      </c>
      <c r="G33" s="47">
        <v>38915</v>
      </c>
      <c r="H33" s="47">
        <v>39073</v>
      </c>
      <c r="I33" s="47">
        <v>3184</v>
      </c>
      <c r="J33" s="45">
        <v>250755.38722404806</v>
      </c>
      <c r="K33" s="46">
        <v>246384</v>
      </c>
      <c r="L33" s="63"/>
      <c r="M33" s="63"/>
      <c r="N33" s="63"/>
      <c r="O33" s="61"/>
      <c r="P33" s="63"/>
      <c r="Q33" s="63"/>
      <c r="R33" s="63"/>
      <c r="S33" s="61"/>
      <c r="T33" s="63"/>
      <c r="U33" s="63"/>
      <c r="V33" s="63"/>
      <c r="W33" s="61"/>
      <c r="X33" s="63"/>
      <c r="Y33" s="63"/>
      <c r="Z33" s="63"/>
      <c r="AA33" s="61"/>
    </row>
    <row r="34" spans="1:27" ht="12.75" customHeight="1" x14ac:dyDescent="0.25">
      <c r="A34" s="44" t="s">
        <v>47</v>
      </c>
      <c r="B34" s="44"/>
      <c r="C34" s="70"/>
      <c r="D34" s="47"/>
      <c r="E34" s="45">
        <v>3935</v>
      </c>
      <c r="F34" s="46">
        <v>2172</v>
      </c>
      <c r="G34" s="44"/>
      <c r="H34" s="70"/>
      <c r="I34" s="47"/>
      <c r="J34" s="45">
        <v>3935</v>
      </c>
      <c r="K34" s="46">
        <v>1010</v>
      </c>
      <c r="L34" s="60"/>
      <c r="M34" s="60"/>
      <c r="N34" s="63"/>
      <c r="O34" s="61"/>
      <c r="P34" s="63"/>
      <c r="Q34" s="63"/>
      <c r="R34" s="63"/>
      <c r="S34" s="61"/>
      <c r="T34" s="63"/>
      <c r="U34" s="63"/>
      <c r="V34" s="63"/>
      <c r="W34" s="61"/>
      <c r="X34" s="63"/>
      <c r="Y34" s="63"/>
      <c r="Z34" s="63"/>
      <c r="AA34" s="61"/>
    </row>
    <row r="35" spans="1:27" ht="10.5" x14ac:dyDescent="0.25">
      <c r="A35" s="3"/>
      <c r="B35" s="11"/>
      <c r="C35" s="3"/>
      <c r="D35" s="3"/>
      <c r="E35" s="11"/>
      <c r="F35" s="12"/>
      <c r="G35" s="11"/>
      <c r="H35" s="3"/>
      <c r="I35" s="3"/>
      <c r="J35" s="11"/>
      <c r="P35" s="24"/>
      <c r="Q35" s="24"/>
      <c r="R35" s="24"/>
      <c r="S35" s="12"/>
      <c r="T35" s="24"/>
      <c r="U35" s="24"/>
      <c r="V35" s="24"/>
      <c r="W35" s="12"/>
      <c r="X35" s="24"/>
      <c r="Y35" s="25"/>
      <c r="Z35" s="25"/>
      <c r="AA35" s="25"/>
    </row>
    <row r="36" spans="1:27" ht="20.5" x14ac:dyDescent="0.25">
      <c r="A36" s="31" t="s">
        <v>48</v>
      </c>
      <c r="B36" s="11"/>
      <c r="C36" s="3"/>
      <c r="D36" s="3"/>
      <c r="E36" s="11"/>
      <c r="F36" s="12"/>
      <c r="G36" s="11"/>
      <c r="H36" s="3"/>
      <c r="I36" s="3"/>
      <c r="J36" s="11"/>
      <c r="P36" s="24"/>
      <c r="Q36" s="29"/>
      <c r="R36" s="24"/>
      <c r="S36" s="12"/>
      <c r="T36" s="24"/>
      <c r="U36" s="24"/>
      <c r="V36" s="24"/>
      <c r="W36" s="12"/>
      <c r="X36" s="24"/>
      <c r="Y36" s="25"/>
      <c r="Z36" s="25"/>
      <c r="AA36" s="25"/>
    </row>
    <row r="37" spans="1:27" ht="10.5" x14ac:dyDescent="0.25">
      <c r="A37" s="3"/>
      <c r="B37" s="11"/>
      <c r="C37" s="3"/>
      <c r="D37" s="3"/>
      <c r="E37" s="11"/>
      <c r="F37" s="11"/>
      <c r="G37" s="11"/>
      <c r="H37" s="3"/>
      <c r="I37" s="3"/>
      <c r="J37" s="11"/>
      <c r="P37" s="24"/>
      <c r="Q37" s="24"/>
      <c r="R37" s="24"/>
      <c r="S37" s="12"/>
      <c r="T37" s="24"/>
      <c r="U37" s="24"/>
      <c r="V37" s="24"/>
      <c r="W37" s="12"/>
      <c r="X37" s="24"/>
      <c r="Y37" s="25"/>
      <c r="Z37" s="25"/>
      <c r="AA37" s="25"/>
    </row>
    <row r="38" spans="1:27" ht="10.5" x14ac:dyDescent="0.25">
      <c r="A38" s="3"/>
      <c r="B38" s="11"/>
      <c r="C38" s="3"/>
      <c r="D38" s="3"/>
      <c r="E38" s="11"/>
      <c r="F38" s="11"/>
      <c r="G38" s="11"/>
      <c r="H38" s="3"/>
      <c r="I38" s="3"/>
      <c r="J38" s="11"/>
      <c r="P38" s="24"/>
      <c r="Q38" s="24"/>
      <c r="R38" s="24"/>
      <c r="S38" s="12"/>
      <c r="T38" s="24"/>
      <c r="U38" s="24"/>
      <c r="V38" s="24"/>
      <c r="W38" s="12"/>
      <c r="X38" s="24"/>
      <c r="Y38" s="25"/>
      <c r="Z38" s="25"/>
      <c r="AA38" s="25"/>
    </row>
    <row r="39" spans="1:27" x14ac:dyDescent="0.2">
      <c r="P39" s="26"/>
    </row>
  </sheetData>
  <pageMargins left="0.11811023622047245" right="0.11811023622047245" top="0.15748031496062992" bottom="0" header="0.31496062992125984" footer="0.31496062992125984"/>
  <pageSetup paperSize="8" scale="66" orientation="landscape" r:id="rId1"/>
  <headerFooter>
    <oddHeader>&amp;C&amp;"Calibri"&amp;10&amp;K000000 Fluvius - Intern&amp;1#_x000D_</oddHead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9B76-D62A-4DBC-B4E1-27236C6D4B60}">
  <sheetPr>
    <pageSetUpPr fitToPage="1"/>
  </sheetPr>
  <dimension ref="A1:AA39"/>
  <sheetViews>
    <sheetView zoomScaleNormal="100" workbookViewId="0">
      <selection activeCell="B7" sqref="B7:K34"/>
    </sheetView>
  </sheetViews>
  <sheetFormatPr defaultColWidth="9.26953125" defaultRowHeight="10" x14ac:dyDescent="0.2"/>
  <cols>
    <col min="1" max="1" width="40.26953125" style="1" customWidth="1"/>
    <col min="2" max="2" width="12.453125" style="1" customWidth="1"/>
    <col min="3" max="3" width="12.26953125" style="1" customWidth="1"/>
    <col min="4" max="4" width="11.7265625" style="1" customWidth="1"/>
    <col min="5" max="5" width="10.453125" style="1" customWidth="1"/>
    <col min="6" max="6" width="10" style="1" customWidth="1"/>
    <col min="7" max="7" width="12.453125" style="1" customWidth="1"/>
    <col min="8" max="8" width="12.26953125" style="1" customWidth="1"/>
    <col min="9" max="9" width="11.7265625" style="1" customWidth="1"/>
    <col min="10" max="10" width="10" style="1" customWidth="1"/>
    <col min="11" max="11" width="13.26953125" style="1" customWidth="1"/>
    <col min="12" max="12" width="12.26953125" style="1" customWidth="1"/>
    <col min="13" max="13" width="12" style="1" customWidth="1"/>
    <col min="14" max="14" width="10.26953125" style="1" bestFit="1" customWidth="1"/>
    <col min="15" max="15" width="11.7265625" style="1" customWidth="1"/>
    <col min="16" max="17" width="12" style="1" customWidth="1"/>
    <col min="18" max="18" width="10.26953125" style="1" bestFit="1" customWidth="1"/>
    <col min="19" max="19" width="11.26953125" style="1" customWidth="1"/>
    <col min="20" max="20" width="11.7265625" style="1" customWidth="1"/>
    <col min="21" max="21" width="12.26953125" style="1" customWidth="1"/>
    <col min="22" max="22" width="10.26953125" style="1" bestFit="1" customWidth="1"/>
    <col min="23" max="23" width="11.7265625" style="1" customWidth="1"/>
    <col min="24" max="25" width="12" style="1" customWidth="1"/>
    <col min="26" max="26" width="10.26953125" style="1" bestFit="1" customWidth="1"/>
    <col min="27" max="27" width="11.26953125" style="1" customWidth="1"/>
    <col min="28" max="16384" width="9.26953125" style="1"/>
  </cols>
  <sheetData>
    <row r="1" spans="1:27" ht="12.5" x14ac:dyDescent="0.25">
      <c r="A1" s="9" t="s">
        <v>57</v>
      </c>
      <c r="B1" s="10"/>
      <c r="C1" s="12"/>
      <c r="D1" s="11"/>
      <c r="E1" s="2"/>
      <c r="F1" s="10"/>
      <c r="G1" s="10"/>
      <c r="H1" s="12"/>
      <c r="I1" s="11"/>
      <c r="J1" s="2"/>
      <c r="K1" s="10" t="s">
        <v>1</v>
      </c>
      <c r="L1" s="11">
        <v>2025</v>
      </c>
      <c r="M1" s="25"/>
      <c r="N1" s="25"/>
      <c r="O1" s="11"/>
      <c r="P1" s="25"/>
      <c r="Q1" s="25"/>
      <c r="R1" s="25"/>
      <c r="S1" s="11"/>
      <c r="T1" s="25"/>
      <c r="U1" s="25"/>
      <c r="V1" s="25"/>
      <c r="W1" s="11"/>
      <c r="X1" s="25"/>
      <c r="Y1" s="25"/>
      <c r="Z1" s="25"/>
      <c r="AA1" s="11"/>
    </row>
    <row r="2" spans="1:27" s="28" customFormat="1" ht="31.5" customHeight="1" x14ac:dyDescent="0.25">
      <c r="A2" s="27"/>
      <c r="B2" s="32">
        <f>L2-2</f>
        <v>2023</v>
      </c>
      <c r="C2" s="32">
        <f>L2-2</f>
        <v>2023</v>
      </c>
      <c r="D2" s="32">
        <f>L2-2</f>
        <v>2023</v>
      </c>
      <c r="E2" s="32" t="str">
        <f>"geplande toestand na "&amp;D2&amp;" (vorig IP)"</f>
        <v>geplande toestand na 2023 (vorig IP)</v>
      </c>
      <c r="F2" s="32" t="str">
        <f>"reële toestand na "&amp;D2</f>
        <v>reële toestand na 2023</v>
      </c>
      <c r="G2" s="32">
        <f>L2-1</f>
        <v>2024</v>
      </c>
      <c r="H2" s="32">
        <f>L2-1</f>
        <v>2024</v>
      </c>
      <c r="I2" s="32">
        <f>L2-1</f>
        <v>2024</v>
      </c>
      <c r="J2" s="32" t="str">
        <f>"geplande toestand na "&amp;I2&amp;" (vorig IP)"</f>
        <v>geplande toestand na 2024 (vorig IP)</v>
      </c>
      <c r="K2" s="33" t="str">
        <f>"reële toestand bij aanvang "&amp;N2</f>
        <v>reële toestand bij aanvang 2025</v>
      </c>
      <c r="L2" s="32">
        <f>L1</f>
        <v>2025</v>
      </c>
      <c r="M2" s="32">
        <f>L1</f>
        <v>2025</v>
      </c>
      <c r="N2" s="32">
        <f>L1</f>
        <v>2025</v>
      </c>
      <c r="O2" s="34" t="str">
        <f>"geplande toestand na "&amp;N2</f>
        <v>geplande toestand na 2025</v>
      </c>
      <c r="P2" s="32">
        <f>L1+1</f>
        <v>2026</v>
      </c>
      <c r="Q2" s="32">
        <f>L1+1</f>
        <v>2026</v>
      </c>
      <c r="R2" s="35">
        <f>L1+1</f>
        <v>2026</v>
      </c>
      <c r="S2" s="34" t="str">
        <f>"geplande toestand na "&amp;R2</f>
        <v>geplande toestand na 2026</v>
      </c>
      <c r="T2" s="32">
        <f>L1+2</f>
        <v>2027</v>
      </c>
      <c r="U2" s="32">
        <f>L1+2</f>
        <v>2027</v>
      </c>
      <c r="V2" s="32">
        <f>L1+2</f>
        <v>2027</v>
      </c>
      <c r="W2" s="34" t="str">
        <f>"geplande toestand na "&amp;V2</f>
        <v>geplande toestand na 2027</v>
      </c>
      <c r="X2" s="32">
        <f>L1+3</f>
        <v>2028</v>
      </c>
      <c r="Y2" s="32">
        <f>L1+3</f>
        <v>2028</v>
      </c>
      <c r="Z2" s="32">
        <f>L1+3</f>
        <v>2028</v>
      </c>
      <c r="AA2" s="34" t="str">
        <f>"geplande toestand na "&amp;Z2</f>
        <v>geplande toestand na 2028</v>
      </c>
    </row>
    <row r="3" spans="1:27" ht="10.5" x14ac:dyDescent="0.25">
      <c r="A3" s="3"/>
      <c r="B3" s="36" t="s">
        <v>2</v>
      </c>
      <c r="C3" s="36" t="s">
        <v>2</v>
      </c>
      <c r="D3" s="36" t="s">
        <v>2</v>
      </c>
      <c r="E3" s="13"/>
      <c r="F3" s="14"/>
      <c r="G3" s="36" t="s">
        <v>3</v>
      </c>
      <c r="H3" s="36" t="s">
        <v>3</v>
      </c>
      <c r="I3" s="36" t="s">
        <v>3</v>
      </c>
      <c r="J3" s="13"/>
      <c r="K3" s="14"/>
      <c r="L3" s="36" t="s">
        <v>4</v>
      </c>
      <c r="M3" s="36" t="s">
        <v>4</v>
      </c>
      <c r="N3" s="36" t="s">
        <v>4</v>
      </c>
      <c r="O3" s="14"/>
      <c r="P3" s="37" t="s">
        <v>5</v>
      </c>
      <c r="Q3" s="37" t="s">
        <v>5</v>
      </c>
      <c r="R3" s="37" t="s">
        <v>5</v>
      </c>
      <c r="S3" s="38"/>
      <c r="T3" s="37" t="s">
        <v>6</v>
      </c>
      <c r="U3" s="37" t="s">
        <v>6</v>
      </c>
      <c r="V3" s="37" t="s">
        <v>6</v>
      </c>
      <c r="W3" s="38"/>
      <c r="X3" s="37" t="s">
        <v>7</v>
      </c>
      <c r="Y3" s="37" t="s">
        <v>7</v>
      </c>
      <c r="Z3" s="37" t="s">
        <v>7</v>
      </c>
      <c r="AA3" s="38"/>
    </row>
    <row r="4" spans="1:27" ht="32" thickBot="1" x14ac:dyDescent="0.3">
      <c r="A4" s="4" t="s">
        <v>0</v>
      </c>
      <c r="B4" s="15" t="s">
        <v>8</v>
      </c>
      <c r="C4" s="16" t="s">
        <v>9</v>
      </c>
      <c r="D4" s="17" t="s">
        <v>10</v>
      </c>
      <c r="E4" s="18" t="s">
        <v>11</v>
      </c>
      <c r="F4" s="5" t="s">
        <v>12</v>
      </c>
      <c r="G4" s="15" t="s">
        <v>8</v>
      </c>
      <c r="H4" s="16" t="s">
        <v>9</v>
      </c>
      <c r="I4" s="17" t="s">
        <v>10</v>
      </c>
      <c r="J4" s="18" t="s">
        <v>13</v>
      </c>
      <c r="K4" s="5" t="s">
        <v>14</v>
      </c>
      <c r="L4" s="71" t="s">
        <v>15</v>
      </c>
      <c r="M4" s="72" t="s">
        <v>16</v>
      </c>
      <c r="N4" s="73" t="s">
        <v>17</v>
      </c>
      <c r="O4" s="74" t="s">
        <v>18</v>
      </c>
      <c r="P4" s="71" t="s">
        <v>15</v>
      </c>
      <c r="Q4" s="72" t="s">
        <v>16</v>
      </c>
      <c r="R4" s="73" t="s">
        <v>17</v>
      </c>
      <c r="S4" s="74" t="s">
        <v>19</v>
      </c>
      <c r="T4" s="71" t="s">
        <v>15</v>
      </c>
      <c r="U4" s="72" t="s">
        <v>16</v>
      </c>
      <c r="V4" s="73" t="s">
        <v>17</v>
      </c>
      <c r="W4" s="74" t="s">
        <v>20</v>
      </c>
      <c r="X4" s="71" t="s">
        <v>8</v>
      </c>
      <c r="Y4" s="16" t="s">
        <v>9</v>
      </c>
      <c r="Z4" s="8" t="s">
        <v>17</v>
      </c>
      <c r="AA4" s="5" t="s">
        <v>21</v>
      </c>
    </row>
    <row r="5" spans="1:27" ht="12.75" customHeight="1" x14ac:dyDescent="0.25">
      <c r="A5" s="6"/>
      <c r="B5" s="19"/>
      <c r="C5" s="20"/>
      <c r="D5" s="20"/>
      <c r="E5" s="21"/>
      <c r="F5" s="7"/>
      <c r="G5" s="19"/>
      <c r="H5" s="20"/>
      <c r="I5" s="20"/>
      <c r="J5" s="21"/>
      <c r="K5" s="7"/>
      <c r="L5" s="75"/>
      <c r="M5" s="75"/>
      <c r="N5" s="75"/>
      <c r="O5" s="76"/>
      <c r="P5" s="77"/>
      <c r="Q5" s="77"/>
      <c r="R5" s="77"/>
      <c r="S5" s="78"/>
      <c r="T5" s="77"/>
      <c r="U5" s="77"/>
      <c r="V5" s="77"/>
      <c r="W5" s="78"/>
      <c r="X5" s="77"/>
      <c r="Y5" s="58"/>
      <c r="Z5" s="58"/>
      <c r="AA5" s="59"/>
    </row>
    <row r="6" spans="1:27" ht="12.75" customHeight="1" x14ac:dyDescent="0.25">
      <c r="A6" s="39" t="s">
        <v>22</v>
      </c>
      <c r="B6" s="40"/>
      <c r="C6" s="41"/>
      <c r="D6" s="41"/>
      <c r="E6" s="42"/>
      <c r="F6" s="23"/>
      <c r="G6" s="40"/>
      <c r="H6" s="41"/>
      <c r="I6" s="41"/>
      <c r="J6" s="42"/>
      <c r="K6" s="23"/>
      <c r="L6" s="60"/>
      <c r="M6" s="60"/>
      <c r="N6" s="60"/>
      <c r="O6" s="61"/>
      <c r="P6" s="60"/>
      <c r="Q6" s="60"/>
      <c r="R6" s="60"/>
      <c r="S6" s="62"/>
      <c r="T6" s="60"/>
      <c r="U6" s="60"/>
      <c r="V6" s="60"/>
      <c r="W6" s="62"/>
      <c r="X6" s="60"/>
      <c r="Y6" s="60"/>
      <c r="Z6" s="60"/>
      <c r="AA6" s="62"/>
    </row>
    <row r="7" spans="1:27" ht="12.75" customHeight="1" x14ac:dyDescent="0.25">
      <c r="A7" s="44" t="s">
        <v>23</v>
      </c>
      <c r="B7" s="44">
        <v>0</v>
      </c>
      <c r="C7" s="49">
        <v>0</v>
      </c>
      <c r="D7" s="49">
        <v>0</v>
      </c>
      <c r="E7" s="45"/>
      <c r="F7" s="22">
        <v>0</v>
      </c>
      <c r="G7" s="44">
        <v>0</v>
      </c>
      <c r="H7" s="49">
        <v>0</v>
      </c>
      <c r="I7" s="49">
        <v>0</v>
      </c>
      <c r="J7" s="45"/>
      <c r="K7" s="22">
        <v>0</v>
      </c>
      <c r="L7" s="60"/>
      <c r="M7" s="79"/>
      <c r="N7" s="60"/>
      <c r="O7" s="61"/>
      <c r="P7" s="60"/>
      <c r="Q7" s="60"/>
      <c r="R7" s="60"/>
      <c r="S7" s="61"/>
      <c r="T7" s="63"/>
      <c r="U7" s="80"/>
      <c r="V7" s="63"/>
      <c r="W7" s="61"/>
      <c r="X7" s="63"/>
      <c r="Y7" s="64"/>
      <c r="Z7" s="63"/>
      <c r="AA7" s="61"/>
    </row>
    <row r="8" spans="1:27" ht="12.75" customHeight="1" x14ac:dyDescent="0.25">
      <c r="A8" s="44" t="s">
        <v>24</v>
      </c>
      <c r="B8" s="44">
        <v>0</v>
      </c>
      <c r="C8" s="49">
        <v>0</v>
      </c>
      <c r="D8" s="49">
        <v>0</v>
      </c>
      <c r="E8" s="45"/>
      <c r="F8" s="22">
        <v>0</v>
      </c>
      <c r="G8" s="44">
        <v>0</v>
      </c>
      <c r="H8" s="49">
        <v>0</v>
      </c>
      <c r="I8" s="49">
        <v>0</v>
      </c>
      <c r="J8" s="45"/>
      <c r="K8" s="22">
        <v>0</v>
      </c>
      <c r="L8" s="63"/>
      <c r="M8" s="63"/>
      <c r="N8" s="63"/>
      <c r="O8" s="61"/>
      <c r="P8" s="60"/>
      <c r="Q8" s="60"/>
      <c r="R8" s="60"/>
      <c r="S8" s="62"/>
      <c r="T8" s="60"/>
      <c r="U8" s="60"/>
      <c r="V8" s="60"/>
      <c r="W8" s="62"/>
      <c r="X8" s="60"/>
      <c r="Y8" s="60"/>
      <c r="Z8" s="60"/>
      <c r="AA8" s="62"/>
    </row>
    <row r="9" spans="1:27" ht="12.75" customHeight="1" x14ac:dyDescent="0.25">
      <c r="A9" s="44" t="s">
        <v>25</v>
      </c>
      <c r="B9" s="48">
        <v>91583.338000000003</v>
      </c>
      <c r="C9" s="49">
        <v>91583.338000000003</v>
      </c>
      <c r="D9" s="49">
        <v>34311.991999999991</v>
      </c>
      <c r="E9" s="45">
        <v>7099748.96</v>
      </c>
      <c r="F9" s="22">
        <v>7068913.8500000006</v>
      </c>
      <c r="G9" s="48">
        <v>165850.0420000001</v>
      </c>
      <c r="H9" s="49">
        <v>165850.0420000001</v>
      </c>
      <c r="I9" s="49">
        <v>89658.081999999937</v>
      </c>
      <c r="J9" s="45">
        <v>7214025.96</v>
      </c>
      <c r="K9" s="22">
        <v>7140663.9400000004</v>
      </c>
      <c r="L9" s="63"/>
      <c r="M9" s="63"/>
      <c r="N9" s="63"/>
      <c r="O9" s="61"/>
      <c r="P9" s="63"/>
      <c r="Q9" s="63"/>
      <c r="R9" s="63"/>
      <c r="S9" s="61"/>
      <c r="T9" s="63"/>
      <c r="U9" s="63"/>
      <c r="V9" s="63"/>
      <c r="W9" s="61"/>
      <c r="X9" s="63"/>
      <c r="Y9" s="63"/>
      <c r="Z9" s="65"/>
      <c r="AA9" s="61"/>
    </row>
    <row r="10" spans="1:27" s="30" customFormat="1" ht="12.75" customHeight="1" x14ac:dyDescent="0.25">
      <c r="A10" s="50" t="s">
        <v>26</v>
      </c>
      <c r="B10" s="51">
        <v>91583.338000000003</v>
      </c>
      <c r="C10" s="52">
        <v>91583.338000000003</v>
      </c>
      <c r="D10" s="52">
        <v>34311.991999999991</v>
      </c>
      <c r="E10" s="45">
        <v>7099748.96</v>
      </c>
      <c r="F10" s="22">
        <v>7068913.8500000006</v>
      </c>
      <c r="G10" s="51">
        <v>165850.0420000001</v>
      </c>
      <c r="H10" s="52">
        <v>165850.0420000001</v>
      </c>
      <c r="I10" s="52">
        <v>89658.081999999937</v>
      </c>
      <c r="J10" s="45">
        <v>7214025.96</v>
      </c>
      <c r="K10" s="22">
        <v>7140663.9400000004</v>
      </c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6"/>
      <c r="AA10" s="61"/>
    </row>
    <row r="11" spans="1:27" ht="12.75" customHeight="1" x14ac:dyDescent="0.25">
      <c r="A11" s="39" t="s">
        <v>27</v>
      </c>
      <c r="B11" s="39"/>
      <c r="C11" s="42"/>
      <c r="D11" s="42"/>
      <c r="E11" s="42"/>
      <c r="F11" s="42"/>
      <c r="G11" s="39"/>
      <c r="H11" s="42"/>
      <c r="I11" s="42"/>
      <c r="J11" s="42"/>
      <c r="K11" s="42"/>
      <c r="L11" s="63"/>
      <c r="M11" s="63"/>
      <c r="N11" s="63"/>
      <c r="O11" s="61"/>
      <c r="P11" s="63"/>
      <c r="Q11" s="63"/>
      <c r="R11" s="63"/>
      <c r="S11" s="61"/>
      <c r="T11" s="63"/>
      <c r="U11" s="63"/>
      <c r="V11" s="63"/>
      <c r="W11" s="61"/>
      <c r="X11" s="63"/>
      <c r="Y11" s="63"/>
      <c r="Z11" s="63"/>
      <c r="AA11" s="61"/>
    </row>
    <row r="12" spans="1:27" ht="12.65" customHeight="1" x14ac:dyDescent="0.25">
      <c r="A12" s="44" t="s">
        <v>23</v>
      </c>
      <c r="B12" s="44">
        <v>0</v>
      </c>
      <c r="C12" s="49">
        <v>697.66499999999996</v>
      </c>
      <c r="D12" s="49">
        <v>0</v>
      </c>
      <c r="E12" s="45">
        <v>583</v>
      </c>
      <c r="F12" s="46">
        <v>761.25000000000011</v>
      </c>
      <c r="G12" s="44">
        <v>0</v>
      </c>
      <c r="H12" s="49">
        <v>0</v>
      </c>
      <c r="I12" s="49">
        <v>0</v>
      </c>
      <c r="J12" s="45">
        <v>583</v>
      </c>
      <c r="K12" s="46">
        <v>838.05999999999983</v>
      </c>
      <c r="L12" s="63"/>
      <c r="M12" s="63"/>
      <c r="N12" s="63"/>
      <c r="O12" s="61"/>
      <c r="P12" s="63"/>
      <c r="Q12" s="63"/>
      <c r="R12" s="63"/>
      <c r="S12" s="61"/>
      <c r="T12" s="63"/>
      <c r="U12" s="63"/>
      <c r="V12" s="63"/>
      <c r="W12" s="61"/>
      <c r="X12" s="63"/>
      <c r="Y12" s="63"/>
      <c r="Z12" s="63"/>
      <c r="AA12" s="61"/>
    </row>
    <row r="13" spans="1:27" ht="12.75" customHeight="1" x14ac:dyDescent="0.25">
      <c r="A13" s="44" t="s">
        <v>24</v>
      </c>
      <c r="B13" s="49">
        <v>708.39</v>
      </c>
      <c r="C13" s="49">
        <v>18942.989999999994</v>
      </c>
      <c r="D13" s="49">
        <v>9013.4100000000017</v>
      </c>
      <c r="E13" s="45">
        <v>3449191</v>
      </c>
      <c r="F13" s="46">
        <v>3444747.2799999989</v>
      </c>
      <c r="G13" s="49">
        <v>3175.0729999999994</v>
      </c>
      <c r="H13" s="49">
        <v>25157.774000000001</v>
      </c>
      <c r="I13" s="49">
        <v>25959.056999999993</v>
      </c>
      <c r="J13" s="45">
        <v>3509924</v>
      </c>
      <c r="K13" s="46">
        <v>3441619.1799999992</v>
      </c>
      <c r="L13" s="63"/>
      <c r="M13" s="63"/>
      <c r="N13" s="63"/>
      <c r="O13" s="61"/>
      <c r="P13" s="63"/>
      <c r="Q13" s="63"/>
      <c r="R13" s="63"/>
      <c r="S13" s="61"/>
      <c r="T13" s="63"/>
      <c r="U13" s="63"/>
      <c r="V13" s="63"/>
      <c r="W13" s="61"/>
      <c r="X13" s="63"/>
      <c r="Y13" s="63"/>
      <c r="Z13" s="63"/>
      <c r="AA13" s="61"/>
    </row>
    <row r="14" spans="1:27" ht="12.75" customHeight="1" x14ac:dyDescent="0.25">
      <c r="A14" s="44" t="s">
        <v>25</v>
      </c>
      <c r="B14" s="49">
        <v>75054.291000000027</v>
      </c>
      <c r="C14" s="49">
        <v>56122.026000000027</v>
      </c>
      <c r="D14" s="49">
        <v>220395.09000000023</v>
      </c>
      <c r="E14" s="45">
        <v>9749280.7961400002</v>
      </c>
      <c r="F14" s="46">
        <v>9727805.629999999</v>
      </c>
      <c r="G14" s="49">
        <v>80601.183000000048</v>
      </c>
      <c r="H14" s="49">
        <v>58618.482000000047</v>
      </c>
      <c r="I14" s="49">
        <v>376487.57100000011</v>
      </c>
      <c r="J14" s="45">
        <v>9984645.7961400002</v>
      </c>
      <c r="K14" s="46">
        <v>10119117.599999998</v>
      </c>
      <c r="L14" s="63"/>
      <c r="M14" s="63"/>
      <c r="N14" s="63"/>
      <c r="O14" s="61"/>
      <c r="P14" s="63"/>
      <c r="Q14" s="63"/>
      <c r="R14" s="63"/>
      <c r="S14" s="61"/>
      <c r="T14" s="63"/>
      <c r="U14" s="63"/>
      <c r="V14" s="63"/>
      <c r="W14" s="61"/>
      <c r="X14" s="63"/>
      <c r="Y14" s="63"/>
      <c r="Z14" s="63"/>
      <c r="AA14" s="61"/>
    </row>
    <row r="15" spans="1:27" ht="12.75" customHeight="1" x14ac:dyDescent="0.25">
      <c r="A15" s="44" t="s">
        <v>28</v>
      </c>
      <c r="B15" s="69"/>
      <c r="C15" s="69"/>
      <c r="D15" s="69"/>
      <c r="E15" s="69"/>
      <c r="F15" s="69"/>
      <c r="G15" s="69"/>
      <c r="H15" s="69"/>
      <c r="I15" s="69"/>
      <c r="J15" s="69"/>
      <c r="K15" s="46">
        <v>118732.61574059058</v>
      </c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</row>
    <row r="16" spans="1:27" ht="12.75" customHeight="1" x14ac:dyDescent="0.25">
      <c r="A16" s="44" t="s">
        <v>29</v>
      </c>
      <c r="B16" s="69"/>
      <c r="C16" s="69"/>
      <c r="D16" s="69"/>
      <c r="E16" s="69"/>
      <c r="F16" s="69"/>
      <c r="G16" s="69"/>
      <c r="H16" s="69"/>
      <c r="I16" s="69"/>
      <c r="J16" s="69"/>
      <c r="K16" s="46">
        <v>3352281.5642594094</v>
      </c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</row>
    <row r="17" spans="1:27" ht="12.75" customHeight="1" x14ac:dyDescent="0.25">
      <c r="A17" s="44" t="s">
        <v>30</v>
      </c>
      <c r="B17" s="69"/>
      <c r="C17" s="69"/>
      <c r="D17" s="69"/>
      <c r="E17" s="69"/>
      <c r="F17" s="69"/>
      <c r="G17" s="69"/>
      <c r="H17" s="69"/>
      <c r="I17" s="69"/>
      <c r="J17" s="69"/>
      <c r="K17" s="46">
        <v>10090561.17</v>
      </c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</row>
    <row r="18" spans="1:27" s="30" customFormat="1" ht="12.75" customHeight="1" x14ac:dyDescent="0.25">
      <c r="A18" s="50" t="s">
        <v>31</v>
      </c>
      <c r="B18" s="52">
        <v>75762.681000000026</v>
      </c>
      <c r="C18" s="52">
        <v>75762.681000000026</v>
      </c>
      <c r="D18" s="52">
        <v>229408.50000000023</v>
      </c>
      <c r="E18" s="45">
        <v>13199054.79614</v>
      </c>
      <c r="F18" s="46">
        <v>13173314.159999998</v>
      </c>
      <c r="G18" s="52">
        <v>83776.256000000052</v>
      </c>
      <c r="H18" s="52">
        <v>83776.256000000052</v>
      </c>
      <c r="I18" s="52">
        <v>402446.62800000008</v>
      </c>
      <c r="J18" s="45">
        <v>13495152.79614</v>
      </c>
      <c r="K18" s="46">
        <v>13561574.839999996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</row>
    <row r="19" spans="1:27" ht="12.75" customHeight="1" x14ac:dyDescent="0.25">
      <c r="A19" s="39" t="s">
        <v>32</v>
      </c>
      <c r="B19" s="39"/>
      <c r="C19" s="42"/>
      <c r="D19" s="42"/>
      <c r="E19" s="42"/>
      <c r="F19" s="42"/>
      <c r="G19" s="39"/>
      <c r="H19" s="42"/>
      <c r="I19" s="42"/>
      <c r="J19" s="42"/>
      <c r="K19" s="42"/>
      <c r="L19" s="60"/>
      <c r="M19" s="60"/>
      <c r="N19" s="60"/>
      <c r="O19" s="61"/>
      <c r="P19" s="60"/>
      <c r="Q19" s="60"/>
      <c r="R19" s="60"/>
      <c r="S19" s="62"/>
      <c r="T19" s="60"/>
      <c r="U19" s="60"/>
      <c r="V19" s="60"/>
      <c r="W19" s="62"/>
      <c r="X19" s="60"/>
      <c r="Y19" s="60"/>
      <c r="Z19" s="60"/>
      <c r="AA19" s="62"/>
    </row>
    <row r="20" spans="1:27" ht="12.75" customHeight="1" x14ac:dyDescent="0.25">
      <c r="A20" s="44" t="s">
        <v>33</v>
      </c>
      <c r="B20" s="44">
        <v>0</v>
      </c>
      <c r="C20" s="47">
        <v>0</v>
      </c>
      <c r="D20" s="47">
        <v>0</v>
      </c>
      <c r="E20" s="45">
        <v>35</v>
      </c>
      <c r="F20" s="46">
        <v>36</v>
      </c>
      <c r="G20" s="44">
        <v>0</v>
      </c>
      <c r="H20" s="47">
        <v>0</v>
      </c>
      <c r="I20" s="47">
        <v>0</v>
      </c>
      <c r="J20" s="45">
        <v>35</v>
      </c>
      <c r="K20" s="46">
        <v>35</v>
      </c>
      <c r="L20" s="67"/>
      <c r="M20" s="67"/>
      <c r="N20" s="67"/>
      <c r="O20" s="61"/>
      <c r="P20" s="67"/>
      <c r="Q20" s="67"/>
      <c r="R20" s="67"/>
      <c r="S20" s="61"/>
      <c r="T20" s="67"/>
      <c r="U20" s="67"/>
      <c r="V20" s="67"/>
      <c r="W20" s="61"/>
      <c r="X20" s="67"/>
      <c r="Y20" s="67"/>
      <c r="Z20" s="67"/>
      <c r="AA20" s="61"/>
    </row>
    <row r="21" spans="1:27" ht="12.75" customHeight="1" x14ac:dyDescent="0.25">
      <c r="A21" s="44" t="s">
        <v>34</v>
      </c>
      <c r="B21" s="44">
        <v>1</v>
      </c>
      <c r="C21" s="47">
        <v>1</v>
      </c>
      <c r="D21" s="47">
        <v>0</v>
      </c>
      <c r="E21" s="45">
        <v>158</v>
      </c>
      <c r="F21" s="46">
        <v>157</v>
      </c>
      <c r="G21" s="44">
        <v>0</v>
      </c>
      <c r="H21" s="47">
        <v>0</v>
      </c>
      <c r="I21" s="47">
        <v>1</v>
      </c>
      <c r="J21" s="45">
        <v>158</v>
      </c>
      <c r="K21" s="46">
        <v>158</v>
      </c>
      <c r="L21" s="67"/>
      <c r="M21" s="67"/>
      <c r="N21" s="67"/>
      <c r="O21" s="61"/>
      <c r="P21" s="67"/>
      <c r="Q21" s="67"/>
      <c r="R21" s="67"/>
      <c r="S21" s="61"/>
      <c r="T21" s="67"/>
      <c r="U21" s="67"/>
      <c r="V21" s="67"/>
      <c r="W21" s="61"/>
      <c r="X21" s="67"/>
      <c r="Y21" s="67"/>
      <c r="Z21" s="67"/>
      <c r="AA21" s="61"/>
    </row>
    <row r="22" spans="1:27" ht="12.75" customHeight="1" x14ac:dyDescent="0.25">
      <c r="A22" s="39" t="s">
        <v>35</v>
      </c>
      <c r="B22" s="39"/>
      <c r="C22" s="42"/>
      <c r="D22" s="42"/>
      <c r="E22" s="42"/>
      <c r="F22" s="42"/>
      <c r="G22" s="39"/>
      <c r="H22" s="42"/>
      <c r="I22" s="42"/>
      <c r="J22" s="42"/>
      <c r="K22" s="42"/>
      <c r="L22" s="60"/>
      <c r="M22" s="60"/>
      <c r="N22" s="60"/>
      <c r="O22" s="61"/>
      <c r="P22" s="60"/>
      <c r="Q22" s="60"/>
      <c r="R22" s="60"/>
      <c r="S22" s="62"/>
      <c r="T22" s="60"/>
      <c r="U22" s="60"/>
      <c r="V22" s="60"/>
      <c r="W22" s="62"/>
      <c r="X22" s="60"/>
      <c r="Y22" s="60"/>
      <c r="Z22" s="60"/>
      <c r="AA22" s="62"/>
    </row>
    <row r="23" spans="1:27" ht="12.75" customHeight="1" x14ac:dyDescent="0.25">
      <c r="A23" s="44" t="s">
        <v>36</v>
      </c>
      <c r="B23" s="53" t="s">
        <v>60</v>
      </c>
      <c r="C23" s="53" t="s">
        <v>60</v>
      </c>
      <c r="D23" s="53">
        <v>180</v>
      </c>
      <c r="E23" s="45">
        <v>3038</v>
      </c>
      <c r="F23" s="46">
        <v>2950</v>
      </c>
      <c r="G23" s="53" t="s">
        <v>60</v>
      </c>
      <c r="H23" s="53" t="s">
        <v>60</v>
      </c>
      <c r="I23" s="53">
        <v>191</v>
      </c>
      <c r="J23" s="45">
        <v>3159</v>
      </c>
      <c r="K23" s="46">
        <v>3007</v>
      </c>
      <c r="L23" s="68"/>
      <c r="M23" s="68"/>
      <c r="N23" s="68"/>
      <c r="O23" s="61"/>
      <c r="P23" s="68"/>
      <c r="Q23" s="68"/>
      <c r="R23" s="63"/>
      <c r="S23" s="61"/>
      <c r="T23" s="68"/>
      <c r="U23" s="68"/>
      <c r="V23" s="63"/>
      <c r="W23" s="61"/>
      <c r="X23" s="68"/>
      <c r="Y23" s="68"/>
      <c r="Z23" s="63"/>
      <c r="AA23" s="61"/>
    </row>
    <row r="24" spans="1:27" ht="12.75" customHeight="1" x14ac:dyDescent="0.25">
      <c r="A24" s="44" t="s">
        <v>37</v>
      </c>
      <c r="B24" s="44">
        <v>60</v>
      </c>
      <c r="C24" s="47">
        <v>60</v>
      </c>
      <c r="D24" s="47">
        <v>51</v>
      </c>
      <c r="E24" s="45">
        <v>6512</v>
      </c>
      <c r="F24" s="46">
        <v>6496</v>
      </c>
      <c r="G24" s="44">
        <v>102</v>
      </c>
      <c r="H24" s="47">
        <v>102</v>
      </c>
      <c r="I24" s="47">
        <v>56</v>
      </c>
      <c r="J24" s="45">
        <v>6572</v>
      </c>
      <c r="K24" s="46">
        <v>6535</v>
      </c>
      <c r="L24" s="63"/>
      <c r="M24" s="63"/>
      <c r="N24" s="63"/>
      <c r="O24" s="61"/>
      <c r="P24" s="63"/>
      <c r="Q24" s="63"/>
      <c r="R24" s="63"/>
      <c r="S24" s="61"/>
      <c r="T24" s="63"/>
      <c r="U24" s="63"/>
      <c r="V24" s="63"/>
      <c r="W24" s="61"/>
      <c r="X24" s="63"/>
      <c r="Y24" s="63"/>
      <c r="Z24" s="63"/>
      <c r="AA24" s="61"/>
    </row>
    <row r="25" spans="1:27" ht="12.75" customHeight="1" x14ac:dyDescent="0.25">
      <c r="A25" s="44" t="s">
        <v>38</v>
      </c>
      <c r="B25" s="44">
        <v>45</v>
      </c>
      <c r="C25" s="47">
        <v>45</v>
      </c>
      <c r="D25" s="47">
        <v>50</v>
      </c>
      <c r="E25" s="45"/>
      <c r="F25" s="46">
        <v>6736</v>
      </c>
      <c r="G25" s="44">
        <v>84.5</v>
      </c>
      <c r="H25" s="47">
        <v>84.5</v>
      </c>
      <c r="I25" s="47">
        <v>56.5</v>
      </c>
      <c r="J25" s="45"/>
      <c r="K25" s="46">
        <v>6736</v>
      </c>
      <c r="L25" s="63"/>
      <c r="M25" s="63"/>
      <c r="N25" s="63"/>
      <c r="O25" s="61"/>
      <c r="P25" s="63"/>
      <c r="Q25" s="63"/>
      <c r="R25" s="63"/>
      <c r="S25" s="61"/>
      <c r="T25" s="63"/>
      <c r="U25" s="63"/>
      <c r="V25" s="63"/>
      <c r="W25" s="61"/>
      <c r="X25" s="63"/>
      <c r="Y25" s="63"/>
      <c r="Z25" s="63"/>
      <c r="AA25" s="61"/>
    </row>
    <row r="26" spans="1:27" ht="12.75" customHeight="1" x14ac:dyDescent="0.25">
      <c r="A26" s="44" t="s">
        <v>39</v>
      </c>
      <c r="B26" s="39"/>
      <c r="C26" s="42"/>
      <c r="D26" s="42"/>
      <c r="E26" s="42"/>
      <c r="F26" s="42"/>
      <c r="G26" s="39"/>
      <c r="H26" s="42"/>
      <c r="I26" s="42"/>
      <c r="J26" s="42"/>
      <c r="K26" s="46">
        <v>3179</v>
      </c>
      <c r="L26" s="60"/>
      <c r="M26" s="60"/>
      <c r="N26" s="60"/>
      <c r="O26" s="61"/>
      <c r="P26" s="63"/>
      <c r="Q26" s="63"/>
      <c r="R26" s="63"/>
      <c r="S26" s="61"/>
      <c r="T26" s="63"/>
      <c r="U26" s="63"/>
      <c r="V26" s="63"/>
      <c r="W26" s="61"/>
      <c r="X26" s="63"/>
      <c r="Y26" s="63"/>
      <c r="Z26" s="63"/>
      <c r="AA26" s="61"/>
    </row>
    <row r="27" spans="1:27" ht="12.75" customHeight="1" x14ac:dyDescent="0.25">
      <c r="A27" s="39" t="s">
        <v>40</v>
      </c>
      <c r="B27" s="39"/>
      <c r="C27" s="42"/>
      <c r="D27" s="42"/>
      <c r="E27" s="42"/>
      <c r="F27" s="42"/>
      <c r="G27" s="39"/>
      <c r="H27" s="42"/>
      <c r="I27" s="42"/>
      <c r="J27" s="42"/>
      <c r="K27" s="42"/>
      <c r="L27" s="60"/>
      <c r="M27" s="60"/>
      <c r="N27" s="60"/>
      <c r="O27" s="61"/>
      <c r="P27" s="63"/>
      <c r="Q27" s="63"/>
      <c r="R27" s="63"/>
      <c r="S27" s="61"/>
      <c r="T27" s="63"/>
      <c r="U27" s="63"/>
      <c r="V27" s="63"/>
      <c r="W27" s="61"/>
      <c r="X27" s="63"/>
      <c r="Y27" s="63"/>
      <c r="Z27" s="63"/>
      <c r="AA27" s="61"/>
    </row>
    <row r="28" spans="1:27" ht="12.75" customHeight="1" x14ac:dyDescent="0.25">
      <c r="A28" s="44" t="s">
        <v>41</v>
      </c>
      <c r="B28" s="44">
        <v>27</v>
      </c>
      <c r="C28" s="47">
        <v>27</v>
      </c>
      <c r="D28" s="53">
        <v>140</v>
      </c>
      <c r="E28" s="45">
        <v>3257.3</v>
      </c>
      <c r="F28" s="46">
        <v>3072</v>
      </c>
      <c r="G28" s="44">
        <v>27</v>
      </c>
      <c r="H28" s="47">
        <v>27</v>
      </c>
      <c r="I28" s="53">
        <v>145</v>
      </c>
      <c r="J28" s="45">
        <v>3438.2000000000003</v>
      </c>
      <c r="K28" s="46">
        <v>3115</v>
      </c>
      <c r="L28" s="63"/>
      <c r="M28" s="60"/>
      <c r="N28" s="63"/>
      <c r="O28" s="61"/>
      <c r="P28" s="63"/>
      <c r="Q28" s="63"/>
      <c r="R28" s="63"/>
      <c r="S28" s="61"/>
      <c r="T28" s="63"/>
      <c r="U28" s="63"/>
      <c r="V28" s="63"/>
      <c r="W28" s="61"/>
      <c r="X28" s="63"/>
      <c r="Y28" s="63"/>
      <c r="Z28" s="63"/>
      <c r="AA28" s="61"/>
    </row>
    <row r="29" spans="1:27" ht="12.75" customHeight="1" x14ac:dyDescent="0.25">
      <c r="A29" s="54" t="s">
        <v>42</v>
      </c>
      <c r="B29" s="49">
        <v>4631</v>
      </c>
      <c r="C29" s="47">
        <v>5823</v>
      </c>
      <c r="D29" s="47">
        <v>6669</v>
      </c>
      <c r="E29" s="45">
        <v>561388.57747625082</v>
      </c>
      <c r="F29" s="46">
        <v>558987</v>
      </c>
      <c r="G29" s="49">
        <v>5938</v>
      </c>
      <c r="H29" s="47">
        <v>7177</v>
      </c>
      <c r="I29" s="47">
        <v>6751</v>
      </c>
      <c r="J29" s="45">
        <v>569513.55076824781</v>
      </c>
      <c r="K29" s="46">
        <v>565518</v>
      </c>
      <c r="L29" s="63"/>
      <c r="M29" s="63"/>
      <c r="N29" s="63"/>
      <c r="O29" s="61"/>
      <c r="P29" s="63"/>
      <c r="Q29" s="63"/>
      <c r="R29" s="63"/>
      <c r="S29" s="61"/>
      <c r="T29" s="63"/>
      <c r="U29" s="63"/>
      <c r="V29" s="63"/>
      <c r="W29" s="61"/>
      <c r="X29" s="63"/>
      <c r="Y29" s="63"/>
      <c r="Z29" s="63"/>
      <c r="AA29" s="61"/>
    </row>
    <row r="30" spans="1:27" ht="12.75" customHeight="1" x14ac:dyDescent="0.25">
      <c r="A30" s="44" t="s">
        <v>43</v>
      </c>
      <c r="B30" s="53" t="s">
        <v>60</v>
      </c>
      <c r="C30" s="53" t="s">
        <v>60</v>
      </c>
      <c r="D30" s="47">
        <v>40</v>
      </c>
      <c r="E30" s="45">
        <v>1165.4000000000001</v>
      </c>
      <c r="F30" s="46">
        <v>1714</v>
      </c>
      <c r="G30" s="53" t="s">
        <v>60</v>
      </c>
      <c r="H30" s="53" t="s">
        <v>60</v>
      </c>
      <c r="I30" s="47">
        <v>46</v>
      </c>
      <c r="J30" s="45">
        <v>1198</v>
      </c>
      <c r="K30" s="46">
        <v>2844</v>
      </c>
      <c r="L30" s="68"/>
      <c r="M30" s="68"/>
      <c r="N30" s="63"/>
      <c r="O30" s="61"/>
      <c r="P30" s="68"/>
      <c r="Q30" s="68"/>
      <c r="R30" s="63"/>
      <c r="S30" s="61"/>
      <c r="T30" s="68"/>
      <c r="U30" s="68"/>
      <c r="V30" s="63"/>
      <c r="W30" s="61"/>
      <c r="X30" s="68"/>
      <c r="Y30" s="68"/>
      <c r="Z30" s="63"/>
      <c r="AA30" s="61"/>
    </row>
    <row r="31" spans="1:27" ht="12.75" customHeight="1" x14ac:dyDescent="0.25">
      <c r="A31" s="39" t="s">
        <v>44</v>
      </c>
      <c r="B31" s="39"/>
      <c r="C31" s="42"/>
      <c r="D31" s="42"/>
      <c r="E31" s="42"/>
      <c r="F31" s="42"/>
      <c r="G31" s="39"/>
      <c r="H31" s="42"/>
      <c r="I31" s="42"/>
      <c r="J31" s="42"/>
      <c r="K31" s="42"/>
      <c r="L31" s="60"/>
      <c r="M31" s="60"/>
      <c r="N31" s="60"/>
      <c r="O31" s="61"/>
      <c r="P31" s="60"/>
      <c r="Q31" s="60"/>
      <c r="R31" s="60"/>
      <c r="S31" s="61"/>
      <c r="T31" s="60"/>
      <c r="U31" s="60"/>
      <c r="V31" s="60"/>
      <c r="W31" s="61"/>
      <c r="X31" s="60"/>
      <c r="Y31" s="60"/>
      <c r="Z31" s="60"/>
      <c r="AA31" s="61"/>
    </row>
    <row r="32" spans="1:27" ht="12.75" customHeight="1" x14ac:dyDescent="0.25">
      <c r="A32" s="44" t="s">
        <v>45</v>
      </c>
      <c r="B32" s="44">
        <v>27</v>
      </c>
      <c r="C32" s="47">
        <v>27</v>
      </c>
      <c r="D32" s="53">
        <v>180</v>
      </c>
      <c r="E32" s="45">
        <v>3219.15</v>
      </c>
      <c r="F32" s="46">
        <v>3046</v>
      </c>
      <c r="G32" s="44">
        <v>27</v>
      </c>
      <c r="H32" s="47">
        <v>27</v>
      </c>
      <c r="I32" s="53">
        <v>191</v>
      </c>
      <c r="J32" s="45">
        <v>3388</v>
      </c>
      <c r="K32" s="46">
        <v>3094</v>
      </c>
      <c r="L32" s="63"/>
      <c r="M32" s="60"/>
      <c r="N32" s="63"/>
      <c r="O32" s="61"/>
      <c r="P32" s="63"/>
      <c r="Q32" s="63"/>
      <c r="R32" s="63"/>
      <c r="S32" s="61"/>
      <c r="T32" s="63"/>
      <c r="U32" s="63"/>
      <c r="V32" s="63"/>
      <c r="W32" s="61"/>
      <c r="X32" s="63"/>
      <c r="Y32" s="63"/>
      <c r="Z32" s="63"/>
      <c r="AA32" s="61"/>
    </row>
    <row r="33" spans="1:27" ht="12.75" customHeight="1" x14ac:dyDescent="0.25">
      <c r="A33" s="44" t="s">
        <v>46</v>
      </c>
      <c r="B33" s="47">
        <v>81218</v>
      </c>
      <c r="C33" s="47">
        <v>81396</v>
      </c>
      <c r="D33" s="47">
        <v>6833</v>
      </c>
      <c r="E33" s="45">
        <v>586005.9274762508</v>
      </c>
      <c r="F33" s="46">
        <v>580483</v>
      </c>
      <c r="G33" s="47">
        <v>108581</v>
      </c>
      <c r="H33" s="47">
        <v>108836</v>
      </c>
      <c r="I33" s="47">
        <v>6710</v>
      </c>
      <c r="J33" s="45">
        <v>596278.00076824776</v>
      </c>
      <c r="K33" s="46">
        <v>584483</v>
      </c>
      <c r="L33" s="63"/>
      <c r="M33" s="63"/>
      <c r="N33" s="63"/>
      <c r="O33" s="61"/>
      <c r="P33" s="63"/>
      <c r="Q33" s="63"/>
      <c r="R33" s="63"/>
      <c r="S33" s="61"/>
      <c r="T33" s="63"/>
      <c r="U33" s="63"/>
      <c r="V33" s="63"/>
      <c r="W33" s="61"/>
      <c r="X33" s="63"/>
      <c r="Y33" s="63"/>
      <c r="Z33" s="63"/>
      <c r="AA33" s="61"/>
    </row>
    <row r="34" spans="1:27" ht="12.75" customHeight="1" x14ac:dyDescent="0.25">
      <c r="A34" s="44" t="s">
        <v>47</v>
      </c>
      <c r="B34" s="44"/>
      <c r="C34" s="70"/>
      <c r="D34" s="47"/>
      <c r="E34" s="45">
        <v>8134</v>
      </c>
      <c r="F34" s="46">
        <v>5689</v>
      </c>
      <c r="G34" s="44"/>
      <c r="H34" s="70"/>
      <c r="I34" s="47"/>
      <c r="J34" s="45">
        <v>8134</v>
      </c>
      <c r="K34" s="46">
        <v>2937</v>
      </c>
      <c r="L34" s="60"/>
      <c r="M34" s="60"/>
      <c r="N34" s="63"/>
      <c r="O34" s="61"/>
      <c r="P34" s="63"/>
      <c r="Q34" s="63"/>
      <c r="R34" s="63"/>
      <c r="S34" s="61"/>
      <c r="T34" s="63"/>
      <c r="U34" s="63"/>
      <c r="V34" s="63"/>
      <c r="W34" s="61"/>
      <c r="X34" s="63"/>
      <c r="Y34" s="63"/>
      <c r="Z34" s="63"/>
      <c r="AA34" s="61"/>
    </row>
    <row r="35" spans="1:27" ht="10.5" x14ac:dyDescent="0.25">
      <c r="A35" s="3"/>
      <c r="B35" s="11"/>
      <c r="C35" s="3"/>
      <c r="D35" s="3"/>
      <c r="E35" s="11"/>
      <c r="F35" s="12"/>
      <c r="G35" s="11"/>
      <c r="H35" s="3"/>
      <c r="I35" s="3"/>
      <c r="J35" s="11"/>
      <c r="P35" s="24"/>
      <c r="Q35" s="24"/>
      <c r="R35" s="24"/>
      <c r="S35" s="12"/>
      <c r="T35" s="24"/>
      <c r="U35" s="24"/>
      <c r="V35" s="24"/>
      <c r="W35" s="12"/>
      <c r="X35" s="24"/>
      <c r="Y35" s="25"/>
      <c r="Z35" s="25"/>
      <c r="AA35" s="25"/>
    </row>
    <row r="36" spans="1:27" ht="20.5" x14ac:dyDescent="0.25">
      <c r="A36" s="31" t="s">
        <v>48</v>
      </c>
      <c r="B36" s="11"/>
      <c r="C36" s="3"/>
      <c r="D36" s="3"/>
      <c r="E36" s="11"/>
      <c r="F36" s="12"/>
      <c r="G36" s="11"/>
      <c r="H36" s="3"/>
      <c r="I36" s="3"/>
      <c r="J36" s="11"/>
      <c r="P36" s="24"/>
      <c r="Q36" s="29"/>
      <c r="R36" s="24"/>
      <c r="S36" s="12"/>
      <c r="T36" s="24"/>
      <c r="U36" s="24"/>
      <c r="V36" s="24"/>
      <c r="W36" s="12"/>
      <c r="X36" s="24"/>
      <c r="Y36" s="25"/>
      <c r="Z36" s="25"/>
      <c r="AA36" s="25"/>
    </row>
    <row r="37" spans="1:27" ht="10.5" x14ac:dyDescent="0.25">
      <c r="A37" s="3"/>
      <c r="B37" s="11"/>
      <c r="C37" s="3"/>
      <c r="D37" s="3"/>
      <c r="E37" s="11"/>
      <c r="F37" s="11"/>
      <c r="G37" s="11"/>
      <c r="H37" s="3"/>
      <c r="I37" s="3"/>
      <c r="J37" s="11"/>
      <c r="P37" s="24"/>
      <c r="Q37" s="24"/>
      <c r="R37" s="24"/>
      <c r="S37" s="12"/>
      <c r="T37" s="24"/>
      <c r="U37" s="24"/>
      <c r="V37" s="24"/>
      <c r="W37" s="12"/>
      <c r="X37" s="24"/>
      <c r="Y37" s="25"/>
      <c r="Z37" s="25"/>
      <c r="AA37" s="25"/>
    </row>
    <row r="38" spans="1:27" ht="10.5" x14ac:dyDescent="0.25">
      <c r="A38" s="3"/>
      <c r="B38" s="11"/>
      <c r="C38" s="3"/>
      <c r="D38" s="3"/>
      <c r="E38" s="11"/>
      <c r="F38" s="11"/>
      <c r="G38" s="11"/>
      <c r="H38" s="3"/>
      <c r="I38" s="3"/>
      <c r="J38" s="11"/>
      <c r="P38" s="24"/>
      <c r="Q38" s="24"/>
      <c r="R38" s="24"/>
      <c r="S38" s="12"/>
      <c r="T38" s="24"/>
      <c r="U38" s="24"/>
      <c r="V38" s="24"/>
      <c r="W38" s="12"/>
      <c r="X38" s="24"/>
      <c r="Y38" s="25"/>
      <c r="Z38" s="25"/>
      <c r="AA38" s="25"/>
    </row>
    <row r="39" spans="1:27" x14ac:dyDescent="0.2">
      <c r="P39" s="26"/>
    </row>
  </sheetData>
  <pageMargins left="0.11811023622047245" right="0.11811023622047245" top="0.15748031496062992" bottom="0" header="0.31496062992125984" footer="0.31496062992125984"/>
  <pageSetup paperSize="8" scale="66" orientation="landscape" r:id="rId1"/>
  <headerFooter>
    <oddHeader>&amp;C&amp;"Calibri"&amp;10&amp;K000000 Fluvius - Intern&amp;1#_x000D_</oddHead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a7004b9b6141692526902f2caa267871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c87a81e119120071147dbc71490988c8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CD8AF-25D7-47DB-AB95-D8E65003ADF8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435299c-b636-46d2-939c-81b27deac008"/>
    <ds:schemaRef ds:uri="28a4110e-ae0a-48ca-8668-35d459d0a0b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4C88C1-C314-42AC-91F6-1471666C2D9C}"/>
</file>

<file path=customXml/itemProps3.xml><?xml version="1.0" encoding="utf-8"?>
<ds:datastoreItem xmlns:ds="http://schemas.openxmlformats.org/officeDocument/2006/customXml" ds:itemID="{4D4CC5D3-FA58-4580-8DFD-3355D54EAD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Fluvius</vt:lpstr>
      <vt:lpstr>Antwerpen</vt:lpstr>
      <vt:lpstr>Limburg</vt:lpstr>
      <vt:lpstr>West</vt:lpstr>
      <vt:lpstr>Gaselwest</vt:lpstr>
      <vt:lpstr>Imewo</vt:lpstr>
      <vt:lpstr>Intergem</vt:lpstr>
      <vt:lpstr>Iveka</vt:lpstr>
      <vt:lpstr>Iverlek</vt:lpstr>
      <vt:lpstr>PBE</vt:lpstr>
      <vt:lpstr>Sibelgas</vt:lpstr>
    </vt:vector>
  </TitlesOfParts>
  <Manager/>
  <Company>Eandis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Soens Joris</dc:creator>
  <cp:keywords/>
  <dc:description/>
  <cp:lastModifiedBy>Shirley Pauwels</cp:lastModifiedBy>
  <cp:revision/>
  <dcterms:created xsi:type="dcterms:W3CDTF">2014-02-21T14:51:06Z</dcterms:created>
  <dcterms:modified xsi:type="dcterms:W3CDTF">2026-01-29T08:50:03Z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in opbouw - Imewo 2018.xlsx</vt:lpwstr>
  </property>
  <property fmtid="{D5CDD505-2E9C-101B-9397-08002B2CF9AE}" pid="3" name="ContentTypeId">
    <vt:lpwstr>0x010100482F7DA506DD5046B28A771D7B9687F5</vt:lpwstr>
  </property>
  <property fmtid="{D5CDD505-2E9C-101B-9397-08002B2CF9AE}" pid="4" name="MediaServiceImageTags">
    <vt:lpwstr/>
  </property>
  <property fmtid="{D5CDD505-2E9C-101B-9397-08002B2CF9AE}" pid="5" name="MSIP_Label_33388a57-ce48-4947-8b83-910a7bee2ddc_Enabled">
    <vt:lpwstr>true</vt:lpwstr>
  </property>
  <property fmtid="{D5CDD505-2E9C-101B-9397-08002B2CF9AE}" pid="6" name="MSIP_Label_33388a57-ce48-4947-8b83-910a7bee2ddc_SetDate">
    <vt:lpwstr>2025-05-08T12:12:12Z</vt:lpwstr>
  </property>
  <property fmtid="{D5CDD505-2E9C-101B-9397-08002B2CF9AE}" pid="7" name="MSIP_Label_33388a57-ce48-4947-8b83-910a7bee2ddc_Method">
    <vt:lpwstr>Standard</vt:lpwstr>
  </property>
  <property fmtid="{D5CDD505-2E9C-101B-9397-08002B2CF9AE}" pid="8" name="MSIP_Label_33388a57-ce48-4947-8b83-910a7bee2ddc_Name">
    <vt:lpwstr>Intern</vt:lpwstr>
  </property>
  <property fmtid="{D5CDD505-2E9C-101B-9397-08002B2CF9AE}" pid="9" name="MSIP_Label_33388a57-ce48-4947-8b83-910a7bee2ddc_SiteId">
    <vt:lpwstr>cc814b9c-9a99-44a2-bc5c-f7f275945ba5</vt:lpwstr>
  </property>
  <property fmtid="{D5CDD505-2E9C-101B-9397-08002B2CF9AE}" pid="10" name="MSIP_Label_33388a57-ce48-4947-8b83-910a7bee2ddc_ActionId">
    <vt:lpwstr>26ad929b-f372-48f3-b009-489c1a3be53d</vt:lpwstr>
  </property>
  <property fmtid="{D5CDD505-2E9C-101B-9397-08002B2CF9AE}" pid="11" name="MSIP_Label_33388a57-ce48-4947-8b83-910a7bee2ddc_ContentBits">
    <vt:lpwstr>1</vt:lpwstr>
  </property>
  <property fmtid="{D5CDD505-2E9C-101B-9397-08002B2CF9AE}" pid="12" name="MSIP_Label_33388a57-ce48-4947-8b83-910a7bee2ddc_Tag">
    <vt:lpwstr>10, 3, 0, 1</vt:lpwstr>
  </property>
</Properties>
</file>