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365vreg.sharepoint.com/sites/KT_Tariefregulering/Gedeelde  documenten/TM 21-24/7 Analyses/Toegelaten inkomen 2022/"/>
    </mc:Choice>
  </mc:AlternateContent>
  <xr:revisionPtr revIDLastSave="228" documentId="8_{A36F2C87-0D38-4BB0-9D87-056D49B86CD4}" xr6:coauthVersionLast="47" xr6:coauthVersionMax="47" xr10:uidLastSave="{8BEDDC77-CABF-48A6-B128-E61D2845A220}"/>
  <bookViews>
    <workbookView xWindow="-110" yWindow="-110" windowWidth="19420" windowHeight="10420" xr2:uid="{DA28F256-4A0E-4B06-B974-4768AD1450C6}"/>
  </bookViews>
  <sheets>
    <sheet name="EXO '22 GAS" sheetId="1" r:id="rId1"/>
  </sheets>
  <externalReferences>
    <externalReference r:id="rId2"/>
    <externalReference r:id="rId3"/>
    <externalReference r:id="rId4"/>
  </externalReferences>
  <definedNames>
    <definedName name="a">#REF!</definedName>
    <definedName name="_xlnm.Print_Area" localSheetId="0">'EXO ''22 GAS'!$A$1:$K$206</definedName>
    <definedName name="Aftakklem_LS">'[1]BASISPRIJZEN MATERIAAL'!$I$188</definedName>
    <definedName name="Codes">'[2]Codes des IM'!$B$2:$D$23</definedName>
    <definedName name="EAN_procent">[3]SleutelEAN_kWh!$O$2</definedName>
    <definedName name="Forfaitair_feeder">75000</definedName>
    <definedName name="Hangslot">'[1]BASISPRIJZEN MATERIAAL'!$I$138</definedName>
    <definedName name="Kabelschoen_HS">'[1]BASISPRIJZEN MATERIAAL'!$I$201</definedName>
    <definedName name="Kabelschoen_LS">'[1]BASISPRIJZEN MATERIAAL'!$I$198</definedName>
    <definedName name="Kit_kunststof_AL">'[1]BASISPRIJZEN MATERIAAL'!$I$190</definedName>
    <definedName name="Kit_kunststof_papierlood">'[1]BASISPRIJZEN MATERIAAL'!$I$191</definedName>
    <definedName name="Kit_papierlood">'[1]BASISPRIJZEN MATERIAAL'!$I$189</definedName>
    <definedName name="Klein_materiaal_10">10</definedName>
    <definedName name="Klein_materiaal_100">100</definedName>
    <definedName name="Klein_materiaal_25">25</definedName>
    <definedName name="kWh_procent">[3]SleutelEAN_kWh!$O$3</definedName>
    <definedName name="Plaat_postnummer_telefoon">'[1]BASISPRIJZEN MATERIAAL'!$I$160</definedName>
    <definedName name="SAPBEXrevision" hidden="1">10</definedName>
    <definedName name="SAPBEXsysID" hidden="1">"BP1"</definedName>
    <definedName name="SAPBEXwbID" hidden="1">"4751QXOCD67AJ09JC6QHJDZY6"</definedName>
    <definedName name="Sleutelkastje">'[1]BASISPRIJZEN MATERIAAL'!$I$159</definedName>
    <definedName name="Slot_voor_sleutelkastje">'[1]BASISPRIJZEN MATERIAAL'!$I$158</definedName>
    <definedName name="Terminal_kunststof">'[1]BASISPRIJZEN MATERIAAL'!$I$195</definedName>
    <definedName name="Terminal_LS">'[1]BASISPRIJZEN MATERIAAL'!$I$200</definedName>
    <definedName name="Traduction1">'[2]Codes des IM'!$A$28:$D$1853</definedName>
    <definedName name="Verbinder_kunststof_M4">'[1]BASISPRIJZEN MATERIAAL'!$I$192</definedName>
    <definedName name="Verbinder_kunststof_papierlood_M3">'[1]BASISPRIJZEN MATERIAAL'!$I$192</definedName>
    <definedName name="Verbinder_papierlood_M3">'[1]BASISPRIJZEN MATERIAAL'!$I$192</definedName>
    <definedName name="Wikkeldoos_LS">'[1]BASISPRIJZEN MATERIAAL'!$I$199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1" i="1" l="1"/>
  <c r="C160" i="1"/>
  <c r="C159" i="1"/>
  <c r="C156" i="1"/>
  <c r="C153" i="1"/>
  <c r="C150" i="1"/>
  <c r="C94" i="1"/>
  <c r="C91" i="1"/>
  <c r="C88" i="1"/>
  <c r="C79" i="1"/>
  <c r="C76" i="1"/>
  <c r="C73" i="1"/>
  <c r="C66" i="1"/>
  <c r="C65" i="1"/>
  <c r="C60" i="1"/>
  <c r="C59" i="1"/>
  <c r="C54" i="1"/>
  <c r="C53" i="1"/>
  <c r="C48" i="1"/>
  <c r="C47" i="1"/>
  <c r="C42" i="1"/>
  <c r="C29" i="1"/>
  <c r="C26" i="1"/>
  <c r="C23" i="1"/>
  <c r="C20" i="1"/>
  <c r="C17" i="1"/>
  <c r="L158" i="1" l="1"/>
  <c r="L64" i="1"/>
  <c r="J64" i="1"/>
  <c r="J63" i="1" s="1"/>
  <c r="J46" i="1"/>
  <c r="L41" i="1"/>
  <c r="K41" i="1"/>
  <c r="I41" i="1"/>
  <c r="H41" i="1"/>
  <c r="F58" i="1"/>
  <c r="L46" i="1"/>
  <c r="L67" i="1"/>
  <c r="L61" i="1"/>
  <c r="L55" i="1"/>
  <c r="L49" i="1"/>
  <c r="K67" i="1"/>
  <c r="K61" i="1"/>
  <c r="K55" i="1"/>
  <c r="K49" i="1"/>
  <c r="J52" i="1"/>
  <c r="J51" i="1" s="1"/>
  <c r="J67" i="1"/>
  <c r="J61" i="1"/>
  <c r="J55" i="1"/>
  <c r="J49" i="1"/>
  <c r="J41" i="1"/>
  <c r="I58" i="1"/>
  <c r="I57" i="1" s="1"/>
  <c r="I52" i="1"/>
  <c r="I51" i="1" s="1"/>
  <c r="I67" i="1"/>
  <c r="I61" i="1"/>
  <c r="I55" i="1"/>
  <c r="I49" i="1"/>
  <c r="I46" i="1"/>
  <c r="I45" i="1" s="1"/>
  <c r="H64" i="1"/>
  <c r="H58" i="1"/>
  <c r="H57" i="1" s="1"/>
  <c r="H67" i="1"/>
  <c r="H61" i="1"/>
  <c r="H55" i="1"/>
  <c r="H49" i="1"/>
  <c r="G52" i="1"/>
  <c r="G51" i="1" s="1"/>
  <c r="G41" i="1"/>
  <c r="G67" i="1"/>
  <c r="G61" i="1"/>
  <c r="G55" i="1"/>
  <c r="G49" i="1"/>
  <c r="F41" i="1"/>
  <c r="F67" i="1"/>
  <c r="F61" i="1"/>
  <c r="F55" i="1"/>
  <c r="F49" i="1"/>
  <c r="E46" i="1"/>
  <c r="E45" i="1" s="1"/>
  <c r="E67" i="1"/>
  <c r="E61" i="1"/>
  <c r="E58" i="1"/>
  <c r="E55" i="1"/>
  <c r="E49" i="1"/>
  <c r="E41" i="1"/>
  <c r="I64" i="1" l="1"/>
  <c r="I63" i="1" s="1"/>
  <c r="G46" i="1"/>
  <c r="G45" i="1" s="1"/>
  <c r="F158" i="1"/>
  <c r="K52" i="1"/>
  <c r="K51" i="1" s="1"/>
  <c r="L52" i="1"/>
  <c r="L51" i="1" s="1"/>
  <c r="E64" i="1"/>
  <c r="E63" i="1" s="1"/>
  <c r="J158" i="1"/>
  <c r="I158" i="1"/>
  <c r="L58" i="1"/>
  <c r="L57" i="1" s="1"/>
  <c r="H158" i="1"/>
  <c r="L63" i="1"/>
  <c r="F52" i="1"/>
  <c r="F51" i="1" s="1"/>
  <c r="H52" i="1"/>
  <c r="H51" i="1" s="1"/>
  <c r="J58" i="1"/>
  <c r="J57" i="1" s="1"/>
  <c r="K64" i="1"/>
  <c r="K63" i="1" s="1"/>
  <c r="F57" i="1"/>
  <c r="K46" i="1"/>
  <c r="K45" i="1" s="1"/>
  <c r="H63" i="1"/>
  <c r="L45" i="1"/>
  <c r="F64" i="1"/>
  <c r="F63" i="1" s="1"/>
  <c r="J45" i="1"/>
  <c r="K158" i="1"/>
  <c r="E57" i="1"/>
  <c r="F46" i="1"/>
  <c r="F45" i="1" s="1"/>
  <c r="H46" i="1"/>
  <c r="H45" i="1" s="1"/>
  <c r="K58" i="1"/>
  <c r="K57" i="1" s="1"/>
  <c r="G64" i="1"/>
  <c r="G63" i="1" s="1"/>
  <c r="G158" i="1"/>
  <c r="G58" i="1"/>
  <c r="G57" i="1" s="1"/>
  <c r="E158" i="1"/>
  <c r="E52" i="1"/>
  <c r="E51" i="1" s="1"/>
  <c r="D158" i="1" l="1"/>
  <c r="D67" i="1"/>
  <c r="D64" i="1"/>
  <c r="D61" i="1"/>
  <c r="D58" i="1"/>
  <c r="D55" i="1"/>
  <c r="D52" i="1"/>
  <c r="D49" i="1"/>
  <c r="D46" i="1"/>
  <c r="D41" i="1"/>
  <c r="D63" i="1" l="1"/>
  <c r="D45" i="1"/>
  <c r="D57" i="1"/>
  <c r="D51" i="1"/>
  <c r="C166" i="1" l="1"/>
  <c r="C190" i="1" l="1"/>
  <c r="C189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69" i="1"/>
  <c r="C144" i="1"/>
  <c r="C141" i="1"/>
  <c r="C138" i="1"/>
  <c r="C132" i="1"/>
  <c r="C130" i="1"/>
  <c r="C129" i="1"/>
  <c r="C126" i="1"/>
  <c r="C125" i="1"/>
  <c r="C122" i="1"/>
  <c r="C121" i="1"/>
  <c r="C118" i="1"/>
  <c r="C116" i="1"/>
  <c r="C114" i="1"/>
  <c r="C113" i="1"/>
  <c r="C111" i="1"/>
  <c r="C110" i="1"/>
  <c r="C107" i="1"/>
  <c r="C106" i="1"/>
  <c r="C103" i="1"/>
  <c r="C102" i="1"/>
  <c r="C101" i="1"/>
  <c r="C99" i="1"/>
  <c r="C98" i="1"/>
  <c r="C97" i="1"/>
  <c r="C41" i="1"/>
  <c r="C38" i="1"/>
  <c r="C37" i="1"/>
  <c r="C35" i="1"/>
  <c r="C34" i="1"/>
  <c r="C197" i="1"/>
  <c r="C196" i="1"/>
  <c r="C195" i="1"/>
  <c r="C170" i="1"/>
  <c r="C67" i="1"/>
  <c r="C61" i="1"/>
  <c r="C55" i="1"/>
  <c r="C49" i="1"/>
  <c r="L199" i="1"/>
  <c r="L197" i="1"/>
  <c r="L196" i="1"/>
  <c r="L195" i="1"/>
  <c r="L202" i="1"/>
  <c r="K199" i="1"/>
  <c r="K197" i="1"/>
  <c r="K196" i="1"/>
  <c r="K195" i="1"/>
  <c r="K202" i="1"/>
  <c r="J199" i="1"/>
  <c r="J197" i="1"/>
  <c r="J196" i="1"/>
  <c r="J195" i="1"/>
  <c r="J202" i="1"/>
  <c r="I199" i="1"/>
  <c r="I197" i="1"/>
  <c r="I196" i="1"/>
  <c r="I195" i="1"/>
  <c r="I202" i="1"/>
  <c r="H199" i="1"/>
  <c r="H197" i="1"/>
  <c r="H196" i="1"/>
  <c r="H195" i="1"/>
  <c r="H202" i="1"/>
  <c r="G199" i="1"/>
  <c r="G197" i="1"/>
  <c r="G196" i="1"/>
  <c r="G195" i="1"/>
  <c r="G202" i="1"/>
  <c r="G198" i="1"/>
  <c r="F199" i="1"/>
  <c r="F197" i="1"/>
  <c r="F196" i="1"/>
  <c r="F195" i="1"/>
  <c r="F202" i="1"/>
  <c r="E199" i="1"/>
  <c r="E197" i="1"/>
  <c r="E196" i="1"/>
  <c r="E195" i="1"/>
  <c r="E202" i="1"/>
  <c r="D199" i="1"/>
  <c r="C33" i="1" l="1"/>
  <c r="C46" i="1"/>
  <c r="C45" i="1" s="1"/>
  <c r="C112" i="1"/>
  <c r="C36" i="1"/>
  <c r="C32" i="1" s="1"/>
  <c r="C31" i="1" s="1"/>
  <c r="C58" i="1"/>
  <c r="C57" i="1" s="1"/>
  <c r="C168" i="1"/>
  <c r="C100" i="1"/>
  <c r="C52" i="1"/>
  <c r="C51" i="1" s="1"/>
  <c r="E198" i="1"/>
  <c r="F198" i="1"/>
  <c r="I198" i="1"/>
  <c r="J198" i="1"/>
  <c r="K198" i="1"/>
  <c r="L198" i="1"/>
  <c r="G201" i="1"/>
  <c r="G204" i="1" s="1"/>
  <c r="I201" i="1"/>
  <c r="K201" i="1"/>
  <c r="E201" i="1"/>
  <c r="H198" i="1"/>
  <c r="J201" i="1"/>
  <c r="F201" i="1"/>
  <c r="H201" i="1"/>
  <c r="L201" i="1"/>
  <c r="C64" i="1"/>
  <c r="C63" i="1" s="1"/>
  <c r="C199" i="1"/>
  <c r="C96" i="1"/>
  <c r="C109" i="1"/>
  <c r="C158" i="1"/>
  <c r="C202" i="1" s="1"/>
  <c r="C172" i="1"/>
  <c r="H204" i="1" l="1"/>
  <c r="L204" i="1"/>
  <c r="E204" i="1"/>
  <c r="I204" i="1"/>
  <c r="K204" i="1"/>
  <c r="F204" i="1"/>
  <c r="J204" i="1"/>
  <c r="C198" i="1"/>
  <c r="C201" i="1"/>
  <c r="C204" i="1" l="1"/>
  <c r="D197" i="1"/>
  <c r="A19" i="1"/>
  <c r="A22" i="1" s="1"/>
  <c r="A25" i="1" s="1"/>
  <c r="A28" i="1" s="1"/>
  <c r="A31" i="1" s="1"/>
  <c r="A41" i="1" s="1"/>
  <c r="A45" i="1" s="1"/>
  <c r="A51" i="1" s="1"/>
  <c r="A57" i="1" s="1"/>
  <c r="A63" i="1" s="1"/>
  <c r="A72" i="1" s="1"/>
  <c r="A75" i="1" s="1"/>
  <c r="A78" i="1" s="1"/>
  <c r="A87" i="1" s="1"/>
  <c r="A90" i="1" s="1"/>
  <c r="A93" i="1" s="1"/>
  <c r="A96" i="1" s="1"/>
  <c r="A105" i="1" s="1"/>
  <c r="A109" i="1" s="1"/>
  <c r="A116" i="1" s="1"/>
  <c r="A118" i="1" s="1"/>
  <c r="A120" i="1" s="1"/>
  <c r="A124" i="1" s="1"/>
  <c r="A128" i="1" s="1"/>
  <c r="A132" i="1" s="1"/>
  <c r="A137" i="1" s="1"/>
  <c r="A140" i="1" s="1"/>
  <c r="A143" i="1" s="1"/>
  <c r="A149" i="1" s="1"/>
  <c r="A152" i="1" s="1"/>
  <c r="A155" i="1" s="1"/>
  <c r="A158" i="1" s="1"/>
  <c r="A166" i="1" s="1"/>
  <c r="A168" i="1" s="1"/>
  <c r="A172" i="1" s="1"/>
  <c r="A189" i="1" s="1"/>
  <c r="A190" i="1" s="1"/>
  <c r="D201" i="1"/>
  <c r="D202" i="1"/>
  <c r="D196" i="1"/>
  <c r="D198" i="1" l="1"/>
  <c r="D195" i="1"/>
  <c r="D204" i="1" l="1"/>
</calcChain>
</file>

<file path=xl/sharedStrings.xml><?xml version="1.0" encoding="utf-8"?>
<sst xmlns="http://schemas.openxmlformats.org/spreadsheetml/2006/main" count="185" uniqueCount="116">
  <si>
    <t>M.b.t. het tarief voor de compensatie van de netverliezen</t>
  </si>
  <si>
    <t>M.b.t. het tarief voor openbare dienstverplichtingen</t>
  </si>
  <si>
    <t>M.b.t. het tarief voor het systeembeheer</t>
  </si>
  <si>
    <t>M.b.t. het basistarief voor het gebruik van het net</t>
  </si>
  <si>
    <t>TOTAAL EXOGENE KOSTEN</t>
  </si>
  <si>
    <t>Exogene kosten i.h.k.v. het tarief voor openbare dienstverplichtingen</t>
  </si>
  <si>
    <t>Exogene kosten i.h.k.v. het tarief voor het databeheer</t>
  </si>
  <si>
    <t>Exogene kosten i.h.k.v. het tarief voor het systeembeheer</t>
  </si>
  <si>
    <t>Exogene kosten i.h.k.v. het basistarief voor het gebruik van het net</t>
  </si>
  <si>
    <t>Budget</t>
  </si>
  <si>
    <t>Regulatoir saldo inzake volumeverschillen federale bijdrage 2019</t>
  </si>
  <si>
    <t>Toeslag voor de taksen op masten en sleuven</t>
  </si>
  <si>
    <t>ODV - financiering maatregelen ter bevordering REG</t>
  </si>
  <si>
    <t>ODV - financiering steunmaatregelen hernieuwbare energie en WKK</t>
  </si>
  <si>
    <t>ODV - financiering strategische reserve</t>
  </si>
  <si>
    <t>ODV - financiering groenestroomcertificaten</t>
  </si>
  <si>
    <t>ODV - financiering van de aansluiting offshore windturbineparken</t>
  </si>
  <si>
    <t>Tarief marktintegratie</t>
  </si>
  <si>
    <t>Tarief vermogensreserve en blackstart</t>
  </si>
  <si>
    <t>Tarief aanvullende afname of injectie reactieve energie</t>
  </si>
  <si>
    <t>Tarief beheer elektrisch systeem</t>
  </si>
  <si>
    <t>Tarief beheer en ontwikkeling netwerkinfrastructuur - aansluitingstarieven</t>
  </si>
  <si>
    <t>Tarief beheer en ontwikkeling netwerkinfrastructuur - ter beschikking gesteld vermogen voor afname</t>
  </si>
  <si>
    <t>Tarief beheer en ontwikkeling netwerkinfrastructuur - jaarpiek voor afname</t>
  </si>
  <si>
    <t>Tarief beheer en ontwikkeling netwerkinfrastructuur - maandpiek voor afname</t>
  </si>
  <si>
    <t>Kapitaalkostvergoeding voor het regulatoir saldo inzake exogene kosten m.b.t. transmissie</t>
  </si>
  <si>
    <t>Afbouw regulatoir saldo inzake exogene kosten m.b.t. transmissie, zoals vastgelegd in de tariefmethodologie (positieve waarde voor recuperatie tekort, en omgekeerd)</t>
  </si>
  <si>
    <t>Transmissiekosten</t>
  </si>
  <si>
    <t>Heffing volgens het Decreet houdende het Grootschalig Referentiebestand</t>
  </si>
  <si>
    <t>Retributies</t>
  </si>
  <si>
    <t xml:space="preserve">Lasten van niet-gekapitaliseerde pensioenen </t>
  </si>
  <si>
    <t>Belastingen, heffingen, toeslagen, bijdragen en retributies</t>
  </si>
  <si>
    <t>Afbouw regulatoir saldo inzake herindexering van het budget voor endogene kosten, zoals vastgelegd in de tariefmethodologie (positieve waarde voor recuperatie tekort, en omgekeerd)</t>
  </si>
  <si>
    <t>Afbouw regulatoir saldo inzake volumerisico endogeen budget, zoals vastgelegd in de tariefmethodologie (positieve waarde voor recuperatie tekort, en omgekeerd)</t>
  </si>
  <si>
    <t>Tarief voor de compensatie van de netverliezen</t>
  </si>
  <si>
    <t>Kosten t.g.v. terugvorderingen door de Vlaamse Overheid van onterechte financiering van openbaredienstverplichtingen</t>
  </si>
  <si>
    <t>m.b.t. onterecht aangekochte GSC en WKC aan minimumwaarde</t>
  </si>
  <si>
    <t>m.b.t. onterecht uitgekeerde REG-premies</t>
  </si>
  <si>
    <t>Waardeverminderingen op vorderingen t.g.v. fraudedossiers</t>
  </si>
  <si>
    <t>Opbrengsten uit niet-recurrente recuperatie van exogene kosten uit bijvoorbeeld fraudezaken</t>
  </si>
  <si>
    <t>Solidarisering WKC</t>
  </si>
  <si>
    <t>Solidarisering GSC</t>
  </si>
  <si>
    <t>Netto-uitgaven/ -inkomsten (positieve waarde voor een netto-uitgave, en omgekeerd) i.h.k.v. de verrekening van de kost van GSC en WKC onder distributienetbeheerders volgens Energiedecreet (solidarisering opkoopverplichting)</t>
  </si>
  <si>
    <t>Voorraadwijziging WKC (toename voorraad: negatieve waarde, afname voorraad: positieve waarde)</t>
  </si>
  <si>
    <t>Voorraadwijziging GSC (toename voorraad: negatieve waarde, afname voorraad: positieve waarde)</t>
  </si>
  <si>
    <t>Overige verkopen</t>
  </si>
  <si>
    <t>Verkopen t.a.v. de Vlaamse Overheid</t>
  </si>
  <si>
    <t>Verkochte WKC</t>
  </si>
  <si>
    <t>Verkochte GSC</t>
  </si>
  <si>
    <t>Aangekochte WKC</t>
  </si>
  <si>
    <t>Aangekochte GSC</t>
  </si>
  <si>
    <t>Verplicht aangekochte GSC en WKC aan minimumwaarde volgens Energiedecreet</t>
  </si>
  <si>
    <t>Recuperatie van kosten m.b.t. de actieverplichting sociale energie efficiëntieprojecten</t>
  </si>
  <si>
    <t xml:space="preserve">Recuperatie van kosten m.b.t. de actieverplichting energiescans </t>
  </si>
  <si>
    <t>Recuperatie van kosten m.b.t. REG-premies</t>
  </si>
  <si>
    <t>Recuperatie van kosten van de openbaredienstverplichtingen m.b.t. het stimuleren van rationeel energiegebruik (REG):</t>
  </si>
  <si>
    <t>Kosten m.b.t. de actieverplichting sociale energie efficiëntieprojecten</t>
  </si>
  <si>
    <t xml:space="preserve">Kosten m.b.t. de actieverplichting energiescans </t>
  </si>
  <si>
    <t>Kosten m.b.t. REG-premies</t>
  </si>
  <si>
    <t>Kosten van de openbaredienstverplichtingen m.b.t. het stimuleren van rationeel energiegebruik (REG) volgens Energiebesluit:</t>
  </si>
  <si>
    <t>Tarief voor openbare dienstverplichtingen</t>
  </si>
  <si>
    <t>Tarief voor het databeheer</t>
  </si>
  <si>
    <t>Tarief voor het systeembeheer</t>
  </si>
  <si>
    <t>Kapitaalkostvergoeding voor het regulatoir saldo inzake herwaarderingsmeerwaarden</t>
  </si>
  <si>
    <t>Kapitaalkostvergoeding voor het regulatoir saldo inzake vennootschapsbelasting</t>
  </si>
  <si>
    <t>Kapitaalkostvergoeding voor het regulatoir saldo inzake herindexering van het budget voor endogene kosten</t>
  </si>
  <si>
    <t>Kapitaalkostvergoeding voor het regulatoir saldo inzake volumerisico endogeen budget</t>
  </si>
  <si>
    <t>Kapitaalkostvergoeding groenestroom- en warmtekrachtcertificaten (GSC en WKC)</t>
  </si>
  <si>
    <t>Afbouw regulatoir saldo inzake herwaarderingsmeerwaarden</t>
  </si>
  <si>
    <t>Afbouw regulatoir saldo inzake vennootschapsbelasting, zoals vastgelegd in de tariefmethodologie (positieve waarde voor recuperatie tekort, en omgekeerd)</t>
  </si>
  <si>
    <t>Basistarief voor het gebruik van het net</t>
  </si>
  <si>
    <t>boekjaar</t>
  </si>
  <si>
    <t>GASELWEST</t>
  </si>
  <si>
    <t>Afbouw regulatoir saldo inzake exogene kosten m.b.t. distributie, zoals vastgelegd in de tariefmethodologie (positieve waarde voor recuperatie tekort, en omgekeerd)</t>
  </si>
  <si>
    <t>Gemiddelde voorraad GSC en WKC (boekhoudkundige waarde) voor boekjaar 2021</t>
  </si>
  <si>
    <t>Beginvoorraad GSC en WKC (01/01/2021)</t>
  </si>
  <si>
    <t>Beginvoorraad GSC (01/01/2021)</t>
  </si>
  <si>
    <t>Beginvoorraad WKC (01/01/2021)</t>
  </si>
  <si>
    <t>Eindvoorraad GSC en WKC (31/12/2021)</t>
  </si>
  <si>
    <t>Eindvoorraad GSC (31/12/2021)</t>
  </si>
  <si>
    <t>Eindvoorraad WKC (31/12/2021)</t>
  </si>
  <si>
    <t>Kapitaalkostvergoeding voor boekjaar 2021 (in te vullen door de VREG)</t>
  </si>
  <si>
    <t>Gemiddeld regulatoir saldo volumerisico endogeen budget voor boekjaar 2021 (positieve waarde voor tekort, en omgekeerd)</t>
  </si>
  <si>
    <t>Regulatoir saldo volumerisico endogeen budget bij het begin van het boekjaar (01/01/2021) (positieve waarde voor tekort, en omgekeerd)</t>
  </si>
  <si>
    <t>Regulatoir saldo volumerisico endogeen budget op het einde van het boekjaar (31/12/2021) (positieve waarde voor tekort, en omgekeerd)</t>
  </si>
  <si>
    <t>Gemiddeld regulatoir saldo herindexering van het budget voor endogene kosten voor boekjaar 2021 (positieve waarde voor tekort, en omgekeerd)</t>
  </si>
  <si>
    <t>Regulatoir saldo herindexering van het budget voor endogene kosten bij het begin van het boekjaar (01/01/2021) (positieve waarde voor tekort, en omgekeerd)</t>
  </si>
  <si>
    <t>Regulatoir saldo herindexering van het budget voor endogene kosten op het einde van het boekjaar (31/12/2021) (positieve waarde voor tekort, en omgekeerd)</t>
  </si>
  <si>
    <t>Gemiddeld regulatoir saldo vennootschapsbelasting voor boekjaar 2021 (positieve waarde voor tekort, en omgekeerd)</t>
  </si>
  <si>
    <t>Regulatoir saldo vennootschapsbelasting bij het begin van het boekjaar (01/01/2021) (positieve waarde voor tekort, en omgekeerd)</t>
  </si>
  <si>
    <t>Regulatoir saldo vennootschapsbelasting op het einde van het boekjaar (31/12/2021) (positieve waarde voor tekort, en omgekeerd)</t>
  </si>
  <si>
    <t>Gemiddeld regulatoir saldo herwaarderingsmeerwaarden voor boekjaar 2021 (positieve waarde voor tekort, en omgekeerd)</t>
  </si>
  <si>
    <t>Regulatoir saldo herwaarderingsmeerwaarden bij het begin van het boekjaar (01/01/2021) (positieve waarde voor tekort, en omgekeerd)</t>
  </si>
  <si>
    <t>Regulatoir saldo herwaarderingsmeerwaarden op het einde van het boekjaar (31/12/2021) (positieve waarde voor tekort, en omgekeerd)</t>
  </si>
  <si>
    <t>Gecumuleerd regulatoir saldo exogene kosten m.b.t. transmissie bij het begin van het boekjaar (01/01/2021) (positieve waarde voor tekort, en omgekeerd)</t>
  </si>
  <si>
    <t>Kost m.b.t. de door Elia aan de distributienetbeheerder aangerekende vergoeding voor het gebruik van het transmissienet (elektriciteit) - exclusief federale bijdrage elektriciteit</t>
  </si>
  <si>
    <t>Kost m.b.t. de door een andere distributienetbeheerder (via doorvoer) aangerekende vergoeding voor het gebruik van het transmissienet (elektriciteit) - exclusief federale bijdrage elektriciteit</t>
  </si>
  <si>
    <t>Opbrengst uit de aan een andere distributienetbeheer (via doorvoer) aangerekende vergoeding voor het gebruik van het transmissienet (elektriciteit) - exclusief federale bijdrage elektriciteit</t>
  </si>
  <si>
    <t>FLUVIUS ANTWERPEN</t>
  </si>
  <si>
    <t>FLUVIUS LIMBURG</t>
  </si>
  <si>
    <t>FLUVIUS WEST</t>
  </si>
  <si>
    <t>IMEWO</t>
  </si>
  <si>
    <t>INTERGEM</t>
  </si>
  <si>
    <t>IVEKA</t>
  </si>
  <si>
    <t>IVERLEK</t>
  </si>
  <si>
    <t>SIBELGAS</t>
  </si>
  <si>
    <t>ALLE DNB'S</t>
  </si>
  <si>
    <t>OMSCHRIJVING EXOGENE KOSTENRUBRIEKEN</t>
  </si>
  <si>
    <t>aardgas</t>
  </si>
  <si>
    <t>Afbouw regulatoir saldo inzake exogene kosten, zoals vastgelegd in de tariefmethodologie (positieve waarde voor recuperatie tekort, en omgekeerd)</t>
  </si>
  <si>
    <t xml:space="preserve">Kapitaalkostvergoeding voor het regulatoir saldo inzake exogene kosten </t>
  </si>
  <si>
    <t>Gecumuleerd regulatoir saldo exogene kosten bij het begin van het boekjaar (01/01/2022) (positieve waarde voor tekort, en omgekeerd)</t>
  </si>
  <si>
    <t>Kapitaalkostvergoeding regulatoire saldi voor boekjaar 2022 volgens tariefmethodologie (in te vullen door de VREG)</t>
  </si>
  <si>
    <t>Tarief toeslagen</t>
  </si>
  <si>
    <t>M.b.t. het tarief toeslagen</t>
  </si>
  <si>
    <t>Exogene kosten i.h.k.v. het tarief toeslagen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</si>
</sst>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#,##0.00\ &quot;€&quot;"/>
  </numFmts>
  <fonts count="7" x14ac:knownFonts="1"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Up">
        <bgColor theme="0"/>
      </patternFill>
    </fill>
    <fill>
      <patternFill patternType="solid">
        <fgColor theme="0" tint="-0.249977111117893"/>
        <bgColor indexed="64"/>
      </patternFill>
    </fill>
    <fill>
      <patternFill patternType="lightUp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70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0" fontId="2" fillId="2" borderId="0" xfId="2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165" fontId="2" fillId="2" borderId="1" xfId="3" applyNumberFormat="1" applyFont="1" applyFill="1" applyBorder="1" applyAlignment="1" applyProtection="1">
      <alignment horizontal="right" vertical="center"/>
    </xf>
    <xf numFmtId="4" fontId="3" fillId="0" borderId="1" xfId="4" applyNumberFormat="1" applyFont="1" applyBorder="1" applyAlignment="1">
      <alignment horizontal="left" vertical="center" wrapText="1"/>
    </xf>
    <xf numFmtId="164" fontId="1" fillId="2" borderId="0" xfId="3" applyFont="1" applyFill="1" applyBorder="1" applyAlignment="1" applyProtection="1">
      <alignment vertical="center"/>
    </xf>
    <xf numFmtId="4" fontId="4" fillId="0" borderId="1" xfId="4" applyNumberFormat="1" applyFont="1" applyBorder="1" applyAlignment="1">
      <alignment horizontal="left" vertical="center" wrapText="1"/>
    </xf>
    <xf numFmtId="165" fontId="4" fillId="2" borderId="1" xfId="3" applyNumberFormat="1" applyFont="1" applyFill="1" applyBorder="1" applyAlignment="1" applyProtection="1">
      <alignment vertical="center"/>
    </xf>
    <xf numFmtId="165" fontId="4" fillId="3" borderId="1" xfId="3" applyNumberFormat="1" applyFont="1" applyFill="1" applyBorder="1" applyAlignment="1" applyProtection="1">
      <alignment vertical="center"/>
    </xf>
    <xf numFmtId="0" fontId="4" fillId="2" borderId="1" xfId="0" applyFont="1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164" fontId="3" fillId="2" borderId="1" xfId="3" applyFont="1" applyFill="1" applyBorder="1" applyAlignment="1" applyProtection="1">
      <alignment horizontal="center" vertical="center"/>
    </xf>
    <xf numFmtId="0" fontId="1" fillId="2" borderId="0" xfId="0" applyFont="1" applyFill="1" applyAlignment="1">
      <alignment vertical="center" wrapText="1"/>
    </xf>
    <xf numFmtId="0" fontId="2" fillId="0" borderId="1" xfId="0" applyFont="1" applyBorder="1" applyAlignment="1">
      <alignment horizontal="left" vertical="center" wrapText="1" indent="2"/>
    </xf>
    <xf numFmtId="165" fontId="1" fillId="2" borderId="1" xfId="3" applyNumberFormat="1" applyFont="1" applyFill="1" applyBorder="1" applyAlignment="1" applyProtection="1">
      <alignment horizontal="center" vertical="center"/>
    </xf>
    <xf numFmtId="0" fontId="5" fillId="2" borderId="0" xfId="0" applyFont="1" applyFill="1" applyAlignment="1">
      <alignment vertical="center"/>
    </xf>
    <xf numFmtId="165" fontId="1" fillId="2" borderId="1" xfId="3" applyNumberFormat="1" applyFont="1" applyFill="1" applyBorder="1" applyAlignment="1" applyProtection="1">
      <alignment vertical="center"/>
    </xf>
    <xf numFmtId="165" fontId="2" fillId="2" borderId="1" xfId="3" applyNumberFormat="1" applyFont="1" applyFill="1" applyBorder="1" applyAlignment="1" applyProtection="1">
      <alignment vertical="center"/>
    </xf>
    <xf numFmtId="0" fontId="2" fillId="2" borderId="1" xfId="0" applyFont="1" applyFill="1" applyBorder="1" applyAlignment="1">
      <alignment horizontal="left" vertical="center" wrapText="1" indent="2"/>
    </xf>
    <xf numFmtId="165" fontId="1" fillId="2" borderId="5" xfId="3" applyNumberFormat="1" applyFont="1" applyFill="1" applyBorder="1" applyAlignment="1" applyProtection="1">
      <alignment vertical="center"/>
    </xf>
    <xf numFmtId="0" fontId="2" fillId="2" borderId="5" xfId="0" applyFont="1" applyFill="1" applyBorder="1" applyAlignment="1">
      <alignment horizontal="right" vertical="center" wrapText="1"/>
    </xf>
    <xf numFmtId="165" fontId="1" fillId="2" borderId="0" xfId="3" applyNumberFormat="1" applyFont="1" applyFill="1" applyBorder="1" applyAlignment="1" applyProtection="1">
      <alignment vertical="center"/>
    </xf>
    <xf numFmtId="0" fontId="1" fillId="2" borderId="5" xfId="0" applyFont="1" applyFill="1" applyBorder="1" applyAlignment="1">
      <alignment vertical="center" wrapText="1"/>
    </xf>
    <xf numFmtId="165" fontId="2" fillId="2" borderId="1" xfId="3" applyNumberFormat="1" applyFont="1" applyFill="1" applyBorder="1" applyAlignment="1" applyProtection="1">
      <alignment vertical="center"/>
      <protection locked="0"/>
    </xf>
    <xf numFmtId="165" fontId="1" fillId="2" borderId="6" xfId="3" applyNumberFormat="1" applyFont="1" applyFill="1" applyBorder="1" applyAlignment="1" applyProtection="1">
      <alignment vertical="center"/>
    </xf>
    <xf numFmtId="0" fontId="1" fillId="2" borderId="6" xfId="0" applyFont="1" applyFill="1" applyBorder="1" applyAlignment="1">
      <alignment vertical="center" wrapText="1"/>
    </xf>
    <xf numFmtId="165" fontId="2" fillId="2" borderId="1" xfId="3" applyNumberFormat="1" applyFont="1" applyFill="1" applyBorder="1" applyAlignment="1" applyProtection="1">
      <alignment horizontal="right" vertical="center"/>
      <protection locked="0"/>
    </xf>
    <xf numFmtId="164" fontId="1" fillId="2" borderId="5" xfId="3" applyFont="1" applyFill="1" applyBorder="1" applyAlignment="1" applyProtection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10" fontId="2" fillId="2" borderId="1" xfId="1" applyNumberFormat="1" applyFont="1" applyFill="1" applyBorder="1" applyAlignment="1" applyProtection="1">
      <alignment vertical="center"/>
      <protection locked="0"/>
    </xf>
    <xf numFmtId="165" fontId="3" fillId="2" borderId="1" xfId="3" applyNumberFormat="1" applyFont="1" applyFill="1" applyBorder="1" applyAlignment="1" applyProtection="1">
      <alignment vertical="center"/>
    </xf>
    <xf numFmtId="0" fontId="1" fillId="3" borderId="1" xfId="0" applyFont="1" applyFill="1" applyBorder="1" applyAlignment="1">
      <alignment vertical="center" wrapText="1"/>
    </xf>
    <xf numFmtId="165" fontId="1" fillId="3" borderId="1" xfId="3" applyNumberFormat="1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165" fontId="2" fillId="3" borderId="1" xfId="3" applyNumberFormat="1" applyFont="1" applyFill="1" applyBorder="1" applyAlignment="1" applyProtection="1">
      <alignment horizontal="right" vertical="center"/>
    </xf>
    <xf numFmtId="0" fontId="2" fillId="3" borderId="1" xfId="0" applyFont="1" applyFill="1" applyBorder="1" applyAlignment="1">
      <alignment horizontal="left" vertical="center" wrapText="1" indent="2"/>
    </xf>
    <xf numFmtId="165" fontId="2" fillId="3" borderId="1" xfId="3" applyNumberFormat="1" applyFont="1" applyFill="1" applyBorder="1" applyAlignment="1" applyProtection="1">
      <alignment horizontal="right" vertical="center"/>
      <protection locked="0"/>
    </xf>
    <xf numFmtId="0" fontId="2" fillId="3" borderId="1" xfId="0" applyFont="1" applyFill="1" applyBorder="1" applyAlignment="1">
      <alignment horizontal="left" vertical="center" wrapText="1" indent="4"/>
    </xf>
    <xf numFmtId="165" fontId="1" fillId="3" borderId="1" xfId="3" applyNumberFormat="1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>
      <alignment horizontal="left" vertical="center" wrapText="1"/>
    </xf>
    <xf numFmtId="10" fontId="2" fillId="3" borderId="1" xfId="1" applyNumberFormat="1" applyFont="1" applyFill="1" applyBorder="1" applyAlignment="1" applyProtection="1">
      <alignment vertical="center"/>
      <protection locked="0"/>
    </xf>
    <xf numFmtId="0" fontId="0" fillId="3" borderId="1" xfId="0" applyFill="1" applyBorder="1" applyAlignment="1">
      <alignment vertical="center" wrapText="1"/>
    </xf>
    <xf numFmtId="165" fontId="2" fillId="3" borderId="1" xfId="3" applyNumberFormat="1" applyFont="1" applyFill="1" applyBorder="1" applyAlignment="1" applyProtection="1">
      <alignment vertical="center"/>
      <protection locked="0"/>
    </xf>
    <xf numFmtId="0" fontId="0" fillId="5" borderId="1" xfId="0" applyFill="1" applyBorder="1" applyAlignment="1">
      <alignment vertical="center" wrapText="1"/>
    </xf>
    <xf numFmtId="165" fontId="1" fillId="3" borderId="1" xfId="3" applyNumberFormat="1" applyFont="1" applyFill="1" applyBorder="1" applyAlignment="1" applyProtection="1">
      <alignment vertical="center"/>
    </xf>
    <xf numFmtId="0" fontId="2" fillId="5" borderId="1" xfId="0" applyFont="1" applyFill="1" applyBorder="1" applyAlignment="1">
      <alignment horizontal="left" vertical="center" wrapText="1" indent="2"/>
    </xf>
    <xf numFmtId="0" fontId="0" fillId="5" borderId="1" xfId="0" applyFill="1" applyBorder="1" applyAlignment="1">
      <alignment horizontal="left" vertical="center" wrapText="1"/>
    </xf>
    <xf numFmtId="0" fontId="1" fillId="5" borderId="1" xfId="0" applyFont="1" applyFill="1" applyBorder="1" applyAlignment="1">
      <alignment vertical="center" wrapText="1"/>
    </xf>
    <xf numFmtId="10" fontId="2" fillId="3" borderId="1" xfId="1" applyNumberFormat="1" applyFont="1" applyFill="1" applyBorder="1" applyAlignment="1" applyProtection="1">
      <alignment horizontal="right" vertical="center"/>
    </xf>
    <xf numFmtId="3" fontId="2" fillId="3" borderId="1" xfId="3" applyNumberFormat="1" applyFont="1" applyFill="1" applyBorder="1" applyAlignment="1" applyProtection="1">
      <alignment horizontal="left" vertical="center" indent="2"/>
      <protection locked="0"/>
    </xf>
    <xf numFmtId="3" fontId="1" fillId="3" borderId="1" xfId="3" applyNumberFormat="1" applyFont="1" applyFill="1" applyBorder="1" applyAlignment="1" applyProtection="1">
      <alignment vertical="center"/>
      <protection locked="0"/>
    </xf>
    <xf numFmtId="165" fontId="2" fillId="3" borderId="1" xfId="3" applyNumberFormat="1" applyFont="1" applyFill="1" applyBorder="1" applyAlignment="1" applyProtection="1">
      <alignment vertical="center"/>
    </xf>
    <xf numFmtId="165" fontId="2" fillId="2" borderId="1" xfId="3" applyNumberFormat="1" applyFont="1" applyFill="1" applyBorder="1" applyAlignment="1" applyProtection="1">
      <alignment horizontal="right" vertical="center" indent="1"/>
    </xf>
    <xf numFmtId="10" fontId="2" fillId="2" borderId="1" xfId="1" applyNumberFormat="1" applyFont="1" applyFill="1" applyBorder="1" applyAlignment="1" applyProtection="1">
      <alignment horizontal="right" vertical="center" indent="1"/>
    </xf>
    <xf numFmtId="165" fontId="1" fillId="2" borderId="1" xfId="3" applyNumberFormat="1" applyFont="1" applyFill="1" applyBorder="1" applyAlignment="1" applyProtection="1">
      <alignment horizontal="left" vertical="center" indent="3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" fontId="6" fillId="0" borderId="2" xfId="4" applyNumberFormat="1" applyFont="1" applyBorder="1" applyAlignment="1">
      <alignment horizontal="center" vertical="center" wrapText="1"/>
    </xf>
    <xf numFmtId="4" fontId="6" fillId="0" borderId="4" xfId="4" applyNumberFormat="1" applyFont="1" applyBorder="1" applyAlignment="1">
      <alignment horizontal="center" vertical="center" wrapText="1"/>
    </xf>
    <xf numFmtId="4" fontId="6" fillId="0" borderId="3" xfId="4" applyNumberFormat="1" applyFont="1" applyBorder="1" applyAlignment="1">
      <alignment horizontal="center" vertical="center" wrapText="1"/>
    </xf>
    <xf numFmtId="164" fontId="0" fillId="2" borderId="1" xfId="3" applyFont="1" applyFill="1" applyBorder="1" applyAlignment="1" applyProtection="1">
      <alignment horizontal="center" vertical="center"/>
    </xf>
  </cellXfs>
  <cellStyles count="5">
    <cellStyle name="Normal 2" xfId="2" xr:uid="{878C8393-3386-4035-B5BA-1F438E71A11F}"/>
    <cellStyle name="Procent" xfId="1" builtinId="5"/>
    <cellStyle name="Standaard" xfId="0" builtinId="0"/>
    <cellStyle name="Standaard_Balans IL-Glob. PLAU" xfId="4" xr:uid="{2C5E52CA-BC7F-478B-98A6-196B9EFD44D1}"/>
    <cellStyle name="Valuta 2" xfId="3" xr:uid="{0C4524A1-2EE5-4C93-8B91-4083FF1EDE2B}"/>
  </cellStyles>
  <dxfs count="20"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reg.be/F/Centers/OP/OP_EV/CREG/Dossier%202007/Nacalculatie/Nacalc20080215/Documents%20and%20Settings/htulpinck/Local%20Settings/Temporary%20Internet%20Files/OLK39B/Tariefvoorstel%20aansluitingen%202005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reg.be/WINNT/Profiles/gck162/Temporary%20Internet%20Files/OLK262/Comparaison%20Article%2018%20par%20I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ononline.sharepoint.com/FIN/CONTR/BUDGET&amp;TARIEF/INTERNE%20RAPPORTERING/ANALYSES/2017/3%20Werkbestanden/Uitwisseling%20gemeenten/Model_Iveg_imea_DEF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AL"/>
      <sheetName val="VAN DEN BERG"/>
      <sheetName val="KABELNET"/>
      <sheetName val="INSTALLATIE"/>
      <sheetName val="UURLONEN"/>
      <sheetName val="MATERIEEL"/>
      <sheetName val="MATERIAAL"/>
      <sheetName val="Prijs klant LS"/>
      <sheetName val="Prijs klant HS"/>
      <sheetName val="OPBOUW FORFAIT PRIJZEN 2005"/>
      <sheetName val="BASISPRIJZEN UURLONEN"/>
      <sheetName val="BASISPRIJZEN MATERIEEL"/>
      <sheetName val="BASISPRIJZEN MATERIAAL"/>
      <sheetName val="ACTIVITEIT"/>
      <sheetName val="vertaaltabel_KOSTENGRO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>
        <row r="138">
          <cell r="I138">
            <v>47.36</v>
          </cell>
        </row>
        <row r="158">
          <cell r="I158">
            <v>49.9</v>
          </cell>
        </row>
        <row r="159">
          <cell r="I159">
            <v>36.43</v>
          </cell>
        </row>
        <row r="160">
          <cell r="I160">
            <v>15.71</v>
          </cell>
        </row>
        <row r="188">
          <cell r="I188">
            <v>1.6</v>
          </cell>
        </row>
        <row r="189">
          <cell r="I189">
            <v>396.1</v>
          </cell>
        </row>
        <row r="190">
          <cell r="I190">
            <v>171.09</v>
          </cell>
        </row>
        <row r="191">
          <cell r="I191">
            <v>367.97</v>
          </cell>
        </row>
        <row r="192">
          <cell r="I192">
            <v>9.6</v>
          </cell>
        </row>
        <row r="195">
          <cell r="I195">
            <v>66.38</v>
          </cell>
        </row>
        <row r="198">
          <cell r="I198">
            <v>0.77</v>
          </cell>
        </row>
        <row r="199">
          <cell r="I199">
            <v>33.119999999999997</v>
          </cell>
        </row>
        <row r="200">
          <cell r="I200">
            <v>191</v>
          </cell>
        </row>
        <row r="201">
          <cell r="I201">
            <v>21.095700000000001</v>
          </cell>
        </row>
      </sheetData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2003"/>
      <sheetName val="Budget 2004"/>
      <sheetName val="Codes des IM"/>
      <sheetName val="Résultats par IM &amp; par Groupe"/>
    </sheetNames>
    <sheetDataSet>
      <sheetData sheetId="0"/>
      <sheetData sheetId="1"/>
      <sheetData sheetId="2" refreshError="1">
        <row r="2">
          <cell r="B2" t="str">
            <v>INTERCOMMUNALES</v>
          </cell>
          <cell r="C2" t="str">
            <v>CODES</v>
          </cell>
          <cell r="D2" t="str">
            <v>CODES</v>
          </cell>
        </row>
        <row r="3">
          <cell r="B3" t="str">
            <v>(IN100)</v>
          </cell>
          <cell r="D3" t="str">
            <v>Langues</v>
          </cell>
        </row>
        <row r="4">
          <cell r="B4" t="str">
            <v>Imea</v>
          </cell>
          <cell r="C4">
            <v>2911</v>
          </cell>
          <cell r="D4">
            <v>1</v>
          </cell>
        </row>
        <row r="5">
          <cell r="B5" t="str">
            <v>Intergem</v>
          </cell>
          <cell r="C5">
            <v>3811</v>
          </cell>
          <cell r="D5">
            <v>1</v>
          </cell>
        </row>
        <row r="6">
          <cell r="B6" t="str">
            <v>Iveka</v>
          </cell>
          <cell r="C6">
            <v>4211</v>
          </cell>
          <cell r="D6">
            <v>1</v>
          </cell>
        </row>
        <row r="7">
          <cell r="D7">
            <v>1</v>
          </cell>
        </row>
        <row r="8">
          <cell r="B8" t="str">
            <v>Imewo</v>
          </cell>
          <cell r="C8">
            <v>3001</v>
          </cell>
          <cell r="D8">
            <v>1</v>
          </cell>
        </row>
        <row r="9">
          <cell r="B9" t="str">
            <v>Gaselwest</v>
          </cell>
          <cell r="C9">
            <v>2201</v>
          </cell>
          <cell r="D9">
            <v>1</v>
          </cell>
        </row>
        <row r="10">
          <cell r="B10" t="str">
            <v>Iverlek</v>
          </cell>
          <cell r="C10">
            <v>4311</v>
          </cell>
          <cell r="D10">
            <v>1</v>
          </cell>
        </row>
        <row r="11">
          <cell r="D11">
            <v>1</v>
          </cell>
        </row>
        <row r="12">
          <cell r="B12" t="str">
            <v>Sibelgas N</v>
          </cell>
          <cell r="C12">
            <v>4802</v>
          </cell>
          <cell r="D12">
            <v>1</v>
          </cell>
        </row>
        <row r="13">
          <cell r="B13" t="str">
            <v>Sibelga</v>
          </cell>
          <cell r="C13">
            <v>3300</v>
          </cell>
          <cell r="D13">
            <v>2</v>
          </cell>
        </row>
        <row r="14">
          <cell r="C14">
            <v>4801</v>
          </cell>
          <cell r="D14">
            <v>2</v>
          </cell>
        </row>
        <row r="15">
          <cell r="B15" t="str">
            <v>Sedilec</v>
          </cell>
          <cell r="C15">
            <v>4600</v>
          </cell>
          <cell r="D15">
            <v>2</v>
          </cell>
        </row>
        <row r="16">
          <cell r="B16" t="str">
            <v>Ieh</v>
          </cell>
          <cell r="C16">
            <v>2500</v>
          </cell>
          <cell r="D16">
            <v>2</v>
          </cell>
        </row>
        <row r="17">
          <cell r="B17" t="str">
            <v>Simogel</v>
          </cell>
          <cell r="C17">
            <v>4900</v>
          </cell>
          <cell r="D17">
            <v>2</v>
          </cell>
        </row>
        <row r="18">
          <cell r="B18" t="str">
            <v>Ideg</v>
          </cell>
          <cell r="C18">
            <v>2300</v>
          </cell>
          <cell r="D18">
            <v>2</v>
          </cell>
        </row>
        <row r="19">
          <cell r="B19" t="str">
            <v>Interlux</v>
          </cell>
          <cell r="C19">
            <v>3900</v>
          </cell>
          <cell r="D19">
            <v>2</v>
          </cell>
        </row>
        <row r="20">
          <cell r="B20" t="str">
            <v>Interest</v>
          </cell>
          <cell r="C20">
            <v>3500</v>
          </cell>
          <cell r="D20">
            <v>2</v>
          </cell>
        </row>
        <row r="21">
          <cell r="D21">
            <v>2</v>
          </cell>
        </row>
        <row r="22">
          <cell r="B22" t="str">
            <v>Intermosane</v>
          </cell>
          <cell r="C22">
            <v>4002</v>
          </cell>
          <cell r="D22">
            <v>2</v>
          </cell>
        </row>
        <row r="28">
          <cell r="A28">
            <v>1</v>
          </cell>
          <cell r="B28" t="str">
            <v>Ontwerp van boekhoudplan DNB - volledige versie</v>
          </cell>
          <cell r="C28" t="str">
            <v>Projet de Plan Comptable GRD - version complète</v>
          </cell>
          <cell r="D28" t="str">
            <v>Projet de Plan Comptable GRD - version complète</v>
          </cell>
        </row>
        <row r="29">
          <cell r="A29">
            <v>2</v>
          </cell>
          <cell r="B29" t="str">
            <v>Kosten voor het gebruik van het distributienet, te verdelen tussen de klantengroepen</v>
          </cell>
          <cell r="C29" t="str">
            <v>Frais d’utilisation du réseau de distribution à répartir entre groupes de clients</v>
          </cell>
          <cell r="D29" t="str">
            <v>Frais d’utilisation du réseau de distribution à répartir entre groupes de clients</v>
          </cell>
        </row>
        <row r="30">
          <cell r="A30">
            <v>3</v>
          </cell>
          <cell r="B30" t="str">
            <v>Aansluiting op het distributienet:</v>
          </cell>
          <cell r="C30" t="str">
            <v>Coût des raccordements au réseau de distribution</v>
          </cell>
          <cell r="D30" t="str">
            <v>Coût des raccordements au réseau de distribution</v>
          </cell>
        </row>
        <row r="31">
          <cell r="A31">
            <v>4</v>
          </cell>
          <cell r="B31" t="str">
            <v>Kosten voor de uitvoering en het gebruik van de aansluiting</v>
          </cell>
          <cell r="C31" t="str">
            <v>Raccordements : coûts de réalisation &amp; d'utilisation</v>
          </cell>
          <cell r="D31" t="str">
            <v>Raccordements : coûts de réalisation &amp; d'utilisation</v>
          </cell>
        </row>
        <row r="32">
          <cell r="A32">
            <v>5</v>
          </cell>
          <cell r="B32" t="str">
            <v>Huur meetapparaat</v>
          </cell>
          <cell r="C32" t="str">
            <v>Raccordements : coût des appareils de mesurage donnés en location</v>
          </cell>
          <cell r="D32" t="str">
            <v>Raccordements : coût des appareils de mesurage donnés en location</v>
          </cell>
        </row>
        <row r="33">
          <cell r="A33">
            <v>6</v>
          </cell>
          <cell r="B33" t="str">
            <v>Huur uitrustingen voor transformatie, compensatie blindvermogen, filtreren spanningsgolf</v>
          </cell>
          <cell r="C33" t="str">
            <v>Raccordements : coût équipements de transformation, compensation énergie réactive ou de filtrage ..</v>
          </cell>
          <cell r="D33" t="str">
            <v>Raccordements : coût équipements de transformation, compensation énergie réactive ou de filtrage ..</v>
          </cell>
        </row>
        <row r="34">
          <cell r="A34">
            <v>7</v>
          </cell>
          <cell r="B34" t="str">
            <v>Huur bijkomende beveiligingsuitrustingen, bijkomende uitrustingen voor alarmsignalisaties, metingen, meteropnames, tele-acties en/of TCC.</v>
          </cell>
          <cell r="C34" t="str">
            <v>Raccordements : coût équipements protection complé., équip. complé. pour signal. alarmes …</v>
          </cell>
          <cell r="D34" t="str">
            <v>Raccordements : coût équipements protection complé., équip. complé. pour signal. alarmes …</v>
          </cell>
        </row>
        <row r="35">
          <cell r="A35">
            <v>8</v>
          </cell>
          <cell r="B35" t="str">
            <v xml:space="preserve">Kosten voor het gebruik van het distributienet </v>
          </cell>
          <cell r="C35" t="str">
            <v>Coût de l’utilisation du réseau de distribution</v>
          </cell>
          <cell r="D35" t="str">
            <v>Coût de l’utilisation du réseau de distribution</v>
          </cell>
        </row>
        <row r="36">
          <cell r="A36">
            <v>9</v>
          </cell>
          <cell r="B36" t="str">
            <v>Dossierkosten</v>
          </cell>
          <cell r="C36" t="str">
            <v>Coûts de dossier</v>
          </cell>
          <cell r="D36" t="str">
            <v>Coûts de dossier</v>
          </cell>
        </row>
        <row r="37">
          <cell r="A37">
            <v>10</v>
          </cell>
          <cell r="B37" t="str">
            <v>Kosten voor technische diensten</v>
          </cell>
          <cell r="C37" t="str">
            <v>Frais des services techniques</v>
          </cell>
          <cell r="D37" t="str">
            <v>Frais des services techniques</v>
          </cell>
        </row>
        <row r="38">
          <cell r="A38">
            <v>11</v>
          </cell>
          <cell r="B38" t="str">
            <v>Kosten voor algemene diensten</v>
          </cell>
          <cell r="C38" t="str">
            <v>Frais des services généraux</v>
          </cell>
          <cell r="D38" t="str">
            <v>Frais des services généraux</v>
          </cell>
        </row>
        <row r="39">
          <cell r="A39">
            <v>12</v>
          </cell>
          <cell r="B39" t="str">
            <v>Kosten voor klantenbeheer</v>
          </cell>
          <cell r="C39" t="str">
            <v>Frais de gestion de la clientèle</v>
          </cell>
          <cell r="D39" t="str">
            <v>Frais de gestion de la clientèle</v>
          </cell>
        </row>
        <row r="40">
          <cell r="A40">
            <v>13</v>
          </cell>
          <cell r="B40" t="str">
            <v>Diverse vergoedingen en bijdragen</v>
          </cell>
          <cell r="C40" t="str">
            <v>Redevances et cotisations diverses</v>
          </cell>
          <cell r="D40" t="str">
            <v>Redevances et cotisations diverses</v>
          </cell>
        </row>
        <row r="41">
          <cell r="A41">
            <v>14</v>
          </cell>
          <cell r="B41" t="str">
            <v>Financiële resultaten</v>
          </cell>
          <cell r="C41" t="str">
            <v>Résultats financiers</v>
          </cell>
          <cell r="D41" t="str">
            <v>Résultats financiers</v>
          </cell>
        </row>
        <row r="42">
          <cell r="A42">
            <v>15</v>
          </cell>
          <cell r="B42" t="str">
            <v>Kosten voor installaties buiten de infrastructuur (Afschrijvingen)</v>
          </cell>
          <cell r="C42" t="str">
            <v>Coûts des installations hors infrastructure (Amortissements)</v>
          </cell>
          <cell r="D42" t="str">
            <v>Coûts des installations hors infrastructure (Amortissements)</v>
          </cell>
        </row>
        <row r="43">
          <cell r="A43">
            <v>16</v>
          </cell>
          <cell r="B43" t="str">
            <v>Resultaat van werkzaamheden voor rekening van derden</v>
          </cell>
          <cell r="C43" t="str">
            <v>Résultat des travaux pour compte de tiers</v>
          </cell>
          <cell r="D43" t="str">
            <v>Résultat des travaux pour compte de tiers</v>
          </cell>
        </row>
        <row r="44">
          <cell r="A44">
            <v>17</v>
          </cell>
          <cell r="B44" t="str">
            <v>Bijstandskosten</v>
          </cell>
          <cell r="C44" t="str">
            <v>Frais d'assistance</v>
          </cell>
          <cell r="D44" t="str">
            <v>Frais d'assistance</v>
          </cell>
        </row>
        <row r="45">
          <cell r="A45">
            <v>18</v>
          </cell>
          <cell r="B45" t="str">
            <v>Overgeboekte kosten</v>
          </cell>
          <cell r="C45" t="str">
            <v>Frais transférés</v>
          </cell>
          <cell r="D45" t="str">
            <v>Frais transférés</v>
          </cell>
        </row>
        <row r="46">
          <cell r="A46">
            <v>19</v>
          </cell>
          <cell r="B46" t="str">
            <v>Kosten overgeboekt naar vaste activa</v>
          </cell>
          <cell r="C46" t="str">
            <v>Frais transférés aux immobilisations</v>
          </cell>
          <cell r="D46" t="str">
            <v>Frais transférés aux immobilisations</v>
          </cell>
        </row>
        <row r="47">
          <cell r="A47">
            <v>20</v>
          </cell>
          <cell r="B47" t="str">
            <v>Kosten overgeboekt naar andere exploitatierekeningen</v>
          </cell>
          <cell r="C47" t="str">
            <v>Frais transférés aux autres comptes d’exploitation</v>
          </cell>
          <cell r="D47" t="str">
            <v>Frais transférés aux autres comptes d’exploitation</v>
          </cell>
        </row>
        <row r="48">
          <cell r="A48">
            <v>21</v>
          </cell>
          <cell r="B48" t="str">
            <v>Kosten voor het gebruik van het transportnet en van de bijbehorende ondersteunende diensten</v>
          </cell>
          <cell r="C48" t="str">
            <v>Coûts d'utilisation du réseau de transport et des services auxiliaires y afférents</v>
          </cell>
          <cell r="D48" t="str">
            <v>Coûts d'utilisation du réseau de transport et des services auxiliaires y afférents</v>
          </cell>
        </row>
        <row r="49">
          <cell r="A49">
            <v>22</v>
          </cell>
          <cell r="B49" t="str">
            <v>Basistarief</v>
          </cell>
          <cell r="C49" t="str">
            <v>Tarif de base</v>
          </cell>
          <cell r="D49" t="str">
            <v>Tarif de base</v>
          </cell>
        </row>
        <row r="50">
          <cell r="A50">
            <v>23</v>
          </cell>
          <cell r="B50" t="str">
            <v xml:space="preserve">Systeemdiensten </v>
          </cell>
          <cell r="C50" t="str">
            <v>Services système</v>
          </cell>
          <cell r="D50" t="str">
            <v>Services système</v>
          </cell>
        </row>
        <row r="51">
          <cell r="A51">
            <v>24</v>
          </cell>
          <cell r="B51" t="str">
            <v>Netverliezen</v>
          </cell>
          <cell r="C51" t="str">
            <v>Pertes sur réseau</v>
          </cell>
          <cell r="D51" t="str">
            <v>Pertes sur réseau</v>
          </cell>
        </row>
        <row r="52">
          <cell r="A52">
            <v>25</v>
          </cell>
          <cell r="B52" t="str">
            <v>Kosten voor de studie, de aanleg en het onderhoud van de infrastructuur:</v>
          </cell>
          <cell r="C52" t="str">
            <v>Coûts d'étude, de construction et d'entretien de l'infrastructure:</v>
          </cell>
          <cell r="D52" t="str">
            <v>Coûts d'étude, de construction et d'entretien de l'infrastructure:</v>
          </cell>
        </row>
        <row r="53">
          <cell r="A53">
            <v>26</v>
          </cell>
          <cell r="B53" t="str">
            <v>Studies</v>
          </cell>
          <cell r="C53" t="str">
            <v>Etudes</v>
          </cell>
          <cell r="D53" t="str">
            <v>Etudes</v>
          </cell>
        </row>
        <row r="54">
          <cell r="A54">
            <v>27</v>
          </cell>
          <cell r="B54" t="str">
            <v>Onderstations voor transformatie</v>
          </cell>
          <cell r="C54" t="str">
            <v>Sous-stations de transformation</v>
          </cell>
          <cell r="D54" t="str">
            <v>Sous-stations de transformation</v>
          </cell>
        </row>
        <row r="55">
          <cell r="A55">
            <v>28</v>
          </cell>
          <cell r="B55" t="str">
            <v>Terreinen</v>
          </cell>
          <cell r="C55" t="str">
            <v>Terrains</v>
          </cell>
          <cell r="D55" t="str">
            <v>Terrains</v>
          </cell>
        </row>
        <row r="56">
          <cell r="A56">
            <v>29</v>
          </cell>
          <cell r="B56" t="str">
            <v>Gebouwen</v>
          </cell>
          <cell r="C56" t="str">
            <v>Batiments</v>
          </cell>
          <cell r="D56" t="str">
            <v>Batiments</v>
          </cell>
        </row>
        <row r="57">
          <cell r="A57">
            <v>30</v>
          </cell>
          <cell r="B57" t="str">
            <v>Uitrustingen</v>
          </cell>
          <cell r="C57" t="str">
            <v>Equipement</v>
          </cell>
          <cell r="D57" t="str">
            <v>Equipement</v>
          </cell>
        </row>
        <row r="58">
          <cell r="A58">
            <v>31</v>
          </cell>
          <cell r="B58" t="str">
            <v>TCC</v>
          </cell>
          <cell r="C58" t="str">
            <v>TCC</v>
          </cell>
          <cell r="D58" t="str">
            <v>TCC</v>
          </cell>
        </row>
        <row r="59">
          <cell r="A59">
            <v>32</v>
          </cell>
          <cell r="B59" t="str">
            <v>Uitrustingen voor afstandsverwerking</v>
          </cell>
          <cell r="C59" t="str">
            <v>Equipement de télégestion</v>
          </cell>
          <cell r="D59" t="str">
            <v>Equipement de télégestion</v>
          </cell>
        </row>
        <row r="60">
          <cell r="A60">
            <v>33</v>
          </cell>
          <cell r="B60" t="str">
            <v>Meting</v>
          </cell>
          <cell r="C60" t="str">
            <v>Comptage</v>
          </cell>
          <cell r="D60" t="str">
            <v>Comptage</v>
          </cell>
        </row>
        <row r="61">
          <cell r="A61">
            <v>34</v>
          </cell>
          <cell r="B61" t="str">
            <v>Schade aan de installaties</v>
          </cell>
          <cell r="C61" t="str">
            <v>Dégâts aux installations</v>
          </cell>
          <cell r="D61" t="str">
            <v>Dégâts aux installations</v>
          </cell>
        </row>
        <row r="62">
          <cell r="A62">
            <v>35</v>
          </cell>
          <cell r="B62" t="str">
            <v>Demontage van de installaties</v>
          </cell>
          <cell r="C62" t="str">
            <v>Démontage d'installations</v>
          </cell>
          <cell r="D62" t="str">
            <v>Démontage d'installations</v>
          </cell>
        </row>
        <row r="63">
          <cell r="A63">
            <v>36</v>
          </cell>
          <cell r="B63" t="str">
            <v>Afschrijvingsvergoedingen (gebruiksinbrengen)</v>
          </cell>
          <cell r="C63" t="str">
            <v>Redevances d'amortissement (apports d'usage)</v>
          </cell>
          <cell r="D63" t="str">
            <v>Redevances d'amortissement (apports d'usage)</v>
          </cell>
        </row>
        <row r="64">
          <cell r="A64">
            <v>37</v>
          </cell>
          <cell r="B64" t="str">
            <v>Afschrijvingen</v>
          </cell>
          <cell r="C64" t="str">
            <v>Amortissements</v>
          </cell>
          <cell r="D64" t="str">
            <v>Amortissements</v>
          </cell>
        </row>
        <row r="65">
          <cell r="A65">
            <v>38</v>
          </cell>
          <cell r="B65" t="str">
            <v>MS-net</v>
          </cell>
          <cell r="C65" t="str">
            <v>Réseau MT</v>
          </cell>
          <cell r="D65" t="str">
            <v>Réseau MT</v>
          </cell>
        </row>
        <row r="66">
          <cell r="A66">
            <v>39</v>
          </cell>
          <cell r="B66" t="str">
            <v>Luchtlijnen</v>
          </cell>
          <cell r="C66" t="str">
            <v>Aérien</v>
          </cell>
          <cell r="D66" t="str">
            <v>Aérien</v>
          </cell>
        </row>
        <row r="67">
          <cell r="A67">
            <v>40</v>
          </cell>
          <cell r="B67" t="str">
            <v>Ondergrondse leidingen</v>
          </cell>
          <cell r="C67" t="str">
            <v>Souterrain</v>
          </cell>
          <cell r="D67" t="str">
            <v>Souterrain</v>
          </cell>
        </row>
        <row r="68">
          <cell r="A68">
            <v>41</v>
          </cell>
          <cell r="B68" t="str">
            <v>Signalisatie &amp; Bediening</v>
          </cell>
          <cell r="C68" t="str">
            <v>Signalisat. &amp; Commande</v>
          </cell>
          <cell r="D68" t="str">
            <v>Signalisat. &amp; Commande</v>
          </cell>
        </row>
        <row r="69">
          <cell r="A69">
            <v>42</v>
          </cell>
          <cell r="B69" t="str">
            <v>Kathodische bescherming</v>
          </cell>
          <cell r="C69" t="str">
            <v>Protection cathodique</v>
          </cell>
          <cell r="D69" t="str">
            <v>Protection cathodique</v>
          </cell>
        </row>
        <row r="70">
          <cell r="A70">
            <v>43</v>
          </cell>
          <cell r="B70" t="str">
            <v>Meting van uitwisselingen</v>
          </cell>
          <cell r="C70" t="str">
            <v>Comptage d'échange</v>
          </cell>
          <cell r="D70" t="str">
            <v>Comptage d'échange</v>
          </cell>
        </row>
        <row r="71">
          <cell r="A71">
            <v>44</v>
          </cell>
          <cell r="B71" t="str">
            <v>Schade aan de installaties</v>
          </cell>
          <cell r="C71" t="str">
            <v>Dégâts aux installations</v>
          </cell>
          <cell r="D71" t="str">
            <v>Dégâts aux installations</v>
          </cell>
        </row>
        <row r="72">
          <cell r="A72">
            <v>45</v>
          </cell>
          <cell r="B72" t="str">
            <v>Demontage van de installaties</v>
          </cell>
          <cell r="C72" t="str">
            <v>Démontage d'installations</v>
          </cell>
          <cell r="D72" t="str">
            <v>Démontage d'installations</v>
          </cell>
        </row>
        <row r="73">
          <cell r="A73">
            <v>46</v>
          </cell>
          <cell r="B73" t="str">
            <v>Afschrijvingsvergoedingen (gebruiksinbrengen)</v>
          </cell>
          <cell r="C73" t="str">
            <v>Redevances d'amortissement (apports d'usage)</v>
          </cell>
          <cell r="D73" t="str">
            <v>Redevances d'amortissement (apports d'usage)</v>
          </cell>
        </row>
        <row r="74">
          <cell r="A74">
            <v>47</v>
          </cell>
          <cell r="B74" t="str">
            <v>Afschrijvingen</v>
          </cell>
          <cell r="C74" t="str">
            <v>Amortissements</v>
          </cell>
          <cell r="D74" t="str">
            <v>Amortissements</v>
          </cell>
        </row>
        <row r="75">
          <cell r="A75">
            <v>48</v>
          </cell>
          <cell r="B75" t="str">
            <v>MS-aansluitingen &amp; -meters</v>
          </cell>
          <cell r="C75" t="str">
            <v>Raccordements &amp; compteurs MT</v>
          </cell>
          <cell r="D75" t="str">
            <v>Raccordements &amp; compteurs MT</v>
          </cell>
        </row>
        <row r="76">
          <cell r="A76">
            <v>49</v>
          </cell>
          <cell r="B76" t="str">
            <v>Aftakkingen</v>
          </cell>
          <cell r="C76" t="str">
            <v>Branchements</v>
          </cell>
          <cell r="D76" t="str">
            <v>Branchements</v>
          </cell>
        </row>
        <row r="77">
          <cell r="A77">
            <v>50</v>
          </cell>
          <cell r="B77" t="str">
            <v>Elektrische meting</v>
          </cell>
          <cell r="C77" t="str">
            <v>Comptage électrique</v>
          </cell>
          <cell r="D77" t="str">
            <v>Comptage électrique</v>
          </cell>
        </row>
        <row r="78">
          <cell r="A78">
            <v>51</v>
          </cell>
          <cell r="B78" t="str">
            <v>Uitrustingen voor afstandsverwerking</v>
          </cell>
          <cell r="C78" t="str">
            <v>Equipement de télégestion</v>
          </cell>
          <cell r="D78" t="str">
            <v>Equipement de télégestion</v>
          </cell>
        </row>
        <row r="79">
          <cell r="A79">
            <v>52</v>
          </cell>
          <cell r="B79" t="str">
            <v>Schade aan de installaties</v>
          </cell>
          <cell r="C79" t="str">
            <v>Dégâts aux installations</v>
          </cell>
          <cell r="D79" t="str">
            <v>Dégâts aux installations</v>
          </cell>
        </row>
        <row r="80">
          <cell r="A80">
            <v>53</v>
          </cell>
          <cell r="B80" t="str">
            <v>Demontage van de installaties</v>
          </cell>
          <cell r="C80" t="str">
            <v>Démontage d'installations</v>
          </cell>
          <cell r="D80" t="str">
            <v>Démontage d'installations</v>
          </cell>
        </row>
        <row r="81">
          <cell r="A81">
            <v>54</v>
          </cell>
          <cell r="B81" t="str">
            <v>Afschrijvingsvergoedingen (gebruiksinbrengen)</v>
          </cell>
          <cell r="C81" t="str">
            <v>Redevances d'amortissement (apports d'usage)</v>
          </cell>
          <cell r="D81" t="str">
            <v>Redevances d'amortissement (apports d'usage)</v>
          </cell>
        </row>
        <row r="82">
          <cell r="A82">
            <v>55</v>
          </cell>
          <cell r="B82" t="str">
            <v>Afschrijvingen</v>
          </cell>
          <cell r="C82" t="str">
            <v>Amortissements</v>
          </cell>
          <cell r="D82" t="str">
            <v>Amortissements</v>
          </cell>
        </row>
        <row r="83">
          <cell r="A83">
            <v>56</v>
          </cell>
          <cell r="B83" t="str">
            <v>Dispersiecabines en MS/LS-transformatiecabines</v>
          </cell>
          <cell r="C83" t="str">
            <v>Cabines de dispersion et de transformation MT/BT</v>
          </cell>
          <cell r="D83" t="str">
            <v>Cabines de dispersion et de transformation MT/BT</v>
          </cell>
        </row>
        <row r="84">
          <cell r="A84">
            <v>57</v>
          </cell>
          <cell r="B84" t="str">
            <v>Terreinen</v>
          </cell>
          <cell r="C84" t="str">
            <v>Terrains</v>
          </cell>
          <cell r="D84" t="str">
            <v>Terrains</v>
          </cell>
        </row>
        <row r="85">
          <cell r="A85">
            <v>58</v>
          </cell>
          <cell r="B85" t="str">
            <v>Gebouwen</v>
          </cell>
          <cell r="C85" t="str">
            <v>Bâtiment</v>
          </cell>
          <cell r="D85" t="str">
            <v>Bâtiment</v>
          </cell>
        </row>
        <row r="86">
          <cell r="A86">
            <v>59</v>
          </cell>
          <cell r="B86" t="str">
            <v>Uitrustingen</v>
          </cell>
          <cell r="C86" t="str">
            <v>Equipement</v>
          </cell>
          <cell r="D86" t="str">
            <v>Equipement</v>
          </cell>
        </row>
        <row r="87">
          <cell r="A87">
            <v>60</v>
          </cell>
          <cell r="B87" t="str">
            <v>Transformatoren</v>
          </cell>
          <cell r="C87" t="str">
            <v>Transformateurs</v>
          </cell>
          <cell r="D87" t="str">
            <v>Transformateurs</v>
          </cell>
        </row>
        <row r="88">
          <cell r="A88">
            <v>61</v>
          </cell>
          <cell r="B88" t="str">
            <v>Uitrustingen voor afstandsverwerking</v>
          </cell>
          <cell r="C88" t="str">
            <v>Equipement de télégestion</v>
          </cell>
          <cell r="D88" t="str">
            <v>Equipement de télégestion</v>
          </cell>
        </row>
        <row r="89">
          <cell r="A89">
            <v>62</v>
          </cell>
          <cell r="B89" t="str">
            <v>TCC</v>
          </cell>
          <cell r="C89" t="str">
            <v>TCC</v>
          </cell>
          <cell r="D89" t="str">
            <v>TCC</v>
          </cell>
        </row>
        <row r="90">
          <cell r="A90">
            <v>63</v>
          </cell>
          <cell r="B90" t="str">
            <v>Schade aan de installaties</v>
          </cell>
          <cell r="C90" t="str">
            <v>Dégâts aux installations</v>
          </cell>
          <cell r="D90" t="str">
            <v>Dégâts aux installations</v>
          </cell>
        </row>
        <row r="91">
          <cell r="A91">
            <v>64</v>
          </cell>
          <cell r="B91" t="str">
            <v>Demontage van de installaties</v>
          </cell>
          <cell r="C91" t="str">
            <v>Démontage d'installations</v>
          </cell>
          <cell r="D91" t="str">
            <v>Démontage d'installations</v>
          </cell>
        </row>
        <row r="92">
          <cell r="A92">
            <v>65</v>
          </cell>
          <cell r="B92" t="str">
            <v>Afschrijvingsvergoedingen (gebruiksinbrengen)</v>
          </cell>
          <cell r="C92" t="str">
            <v>Redevances d'amortissement (apports d'usage)</v>
          </cell>
          <cell r="D92" t="str">
            <v>Redevances d'amortissement (apports d'usage)</v>
          </cell>
        </row>
        <row r="93">
          <cell r="A93">
            <v>66</v>
          </cell>
          <cell r="B93" t="str">
            <v>Afschrijvingen</v>
          </cell>
          <cell r="C93" t="str">
            <v>Amortissements</v>
          </cell>
          <cell r="D93" t="str">
            <v>Amortissements</v>
          </cell>
        </row>
        <row r="94">
          <cell r="A94">
            <v>67</v>
          </cell>
          <cell r="B94" t="str">
            <v>LS-net</v>
          </cell>
          <cell r="C94" t="str">
            <v>Réseau BT</v>
          </cell>
          <cell r="D94" t="str">
            <v>Réseau BT</v>
          </cell>
        </row>
        <row r="95">
          <cell r="A95">
            <v>68</v>
          </cell>
          <cell r="B95" t="str">
            <v>Luchtlijnen</v>
          </cell>
          <cell r="C95" t="str">
            <v>Aérien</v>
          </cell>
          <cell r="D95" t="str">
            <v>Aérien</v>
          </cell>
        </row>
        <row r="96">
          <cell r="A96">
            <v>69</v>
          </cell>
          <cell r="B96" t="str">
            <v>Ondergrondse leidingen</v>
          </cell>
          <cell r="C96" t="str">
            <v>Souterrain</v>
          </cell>
          <cell r="D96" t="str">
            <v>Souterrain</v>
          </cell>
        </row>
        <row r="97">
          <cell r="A97">
            <v>70</v>
          </cell>
          <cell r="B97" t="str">
            <v>Schade aan de installaties</v>
          </cell>
          <cell r="C97" t="str">
            <v>Dégâts aux installations</v>
          </cell>
          <cell r="D97" t="str">
            <v>Dégâts aux installations</v>
          </cell>
        </row>
        <row r="98">
          <cell r="A98">
            <v>71</v>
          </cell>
          <cell r="B98" t="str">
            <v>Demontage van de installaties</v>
          </cell>
          <cell r="C98" t="str">
            <v>Démontage d'installations</v>
          </cell>
          <cell r="D98" t="str">
            <v>Démontage d'installations</v>
          </cell>
        </row>
        <row r="99">
          <cell r="A99">
            <v>72</v>
          </cell>
          <cell r="B99" t="str">
            <v>Afschrijvingsvergoedingen (gebruiksinbrengen)</v>
          </cell>
          <cell r="C99" t="str">
            <v>Redevances d'amortisqsement (apports d'usage)</v>
          </cell>
          <cell r="D99" t="str">
            <v>Redevances d'amortisqsement (apports d'usage)</v>
          </cell>
        </row>
        <row r="100">
          <cell r="A100">
            <v>73</v>
          </cell>
          <cell r="B100" t="str">
            <v>Afschrijvingen</v>
          </cell>
          <cell r="C100" t="str">
            <v>Amortissements</v>
          </cell>
          <cell r="D100" t="str">
            <v>Amortissements</v>
          </cell>
        </row>
        <row r="101">
          <cell r="A101">
            <v>74</v>
          </cell>
          <cell r="B101" t="str">
            <v>LS-aansluitingen &amp; -meters</v>
          </cell>
          <cell r="C101" t="str">
            <v>Raccordements &amp; compteurs BT</v>
          </cell>
          <cell r="D101" t="str">
            <v>Raccordements &amp; compteurs BT</v>
          </cell>
        </row>
        <row r="102">
          <cell r="A102">
            <v>75</v>
          </cell>
          <cell r="B102" t="str">
            <v>Aftakkingen</v>
          </cell>
          <cell r="C102" t="str">
            <v>Branchements</v>
          </cell>
          <cell r="D102" t="str">
            <v>Branchements</v>
          </cell>
        </row>
        <row r="103">
          <cell r="A103">
            <v>76</v>
          </cell>
          <cell r="B103" t="str">
            <v>Meetgroepen</v>
          </cell>
          <cell r="C103" t="str">
            <v>Groupes de comptage</v>
          </cell>
          <cell r="D103" t="str">
            <v>Groupes de comptage</v>
          </cell>
        </row>
        <row r="104">
          <cell r="A104">
            <v>77</v>
          </cell>
          <cell r="B104" t="str">
            <v>Uitrustingen voor afstandsverwerking</v>
          </cell>
          <cell r="C104" t="str">
            <v>Equipement de télégestion</v>
          </cell>
          <cell r="D104" t="str">
            <v>Equipement de télégestion</v>
          </cell>
        </row>
        <row r="105">
          <cell r="A105">
            <v>78</v>
          </cell>
          <cell r="B105" t="str">
            <v>Kosten voor het wijzigen van de spanning</v>
          </cell>
          <cell r="C105" t="str">
            <v>Coûts des changements de tension</v>
          </cell>
          <cell r="D105" t="str">
            <v>Coûts des changements de tension</v>
          </cell>
        </row>
        <row r="106">
          <cell r="A106">
            <v>79</v>
          </cell>
          <cell r="B106" t="str">
            <v>Schade aan de installaties</v>
          </cell>
          <cell r="C106" t="str">
            <v>Dégâts aux installations</v>
          </cell>
          <cell r="D106" t="str">
            <v>Dégâts aux installations</v>
          </cell>
        </row>
        <row r="107">
          <cell r="A107">
            <v>80</v>
          </cell>
          <cell r="B107" t="str">
            <v>Demontage van de installaties</v>
          </cell>
          <cell r="C107" t="str">
            <v>Démontage d'installations</v>
          </cell>
          <cell r="D107" t="str">
            <v>Démontage d'installations</v>
          </cell>
        </row>
        <row r="108">
          <cell r="A108">
            <v>81</v>
          </cell>
          <cell r="B108" t="str">
            <v>Afschrijvingsvergoedingen (gebruiksinbrengen)</v>
          </cell>
          <cell r="C108" t="str">
            <v>Redevances d'amortissement (apports d'usage)</v>
          </cell>
          <cell r="D108" t="str">
            <v>Redevances d'amortissement (apports d'usage)</v>
          </cell>
        </row>
        <row r="109">
          <cell r="A109">
            <v>82</v>
          </cell>
          <cell r="B109" t="str">
            <v>Afschrijvingen</v>
          </cell>
          <cell r="C109" t="str">
            <v>Amortissements</v>
          </cell>
          <cell r="D109" t="str">
            <v>Amortissements</v>
          </cell>
        </row>
        <row r="110">
          <cell r="A110">
            <v>83</v>
          </cell>
          <cell r="B110" t="str">
            <v>Andere kosten in verband met de infrastructuur</v>
          </cell>
          <cell r="C110" t="str">
            <v>Autres coûts relatifs à l'infrastructure</v>
          </cell>
          <cell r="D110" t="str">
            <v>Autres coûts relatifs à l'infrastructure</v>
          </cell>
        </row>
        <row r="111">
          <cell r="A111">
            <v>84</v>
          </cell>
          <cell r="B111" t="str">
            <v>Openbare verlichting (Vlaanderen &amp; Wallonië):</v>
          </cell>
          <cell r="C111" t="str">
            <v>Eclairage Public (Vlaanderen &amp; Wallonie):</v>
          </cell>
          <cell r="D111" t="str">
            <v>Eclairage Public (Vlaanderen &amp; Wallonie):</v>
          </cell>
        </row>
        <row r="112">
          <cell r="A112">
            <v>85</v>
          </cell>
          <cell r="B112" t="str">
            <v>Onderhoud van de openbare verlichting</v>
          </cell>
          <cell r="C112" t="str">
            <v>Entretien de l’éclairage public</v>
          </cell>
          <cell r="D112" t="str">
            <v>Entretien de l’éclairage public</v>
          </cell>
        </row>
        <row r="113">
          <cell r="A113">
            <v>86</v>
          </cell>
          <cell r="B113" t="str">
            <v>Facturering van het onderhoud van de openbare verlichting</v>
          </cell>
          <cell r="C113" t="str">
            <v>Facturation de l'entretien de l’éclairage public</v>
          </cell>
          <cell r="D113" t="str">
            <v>Facturation de l'entretien de l’éclairage public</v>
          </cell>
        </row>
        <row r="114">
          <cell r="A114">
            <v>87</v>
          </cell>
          <cell r="B114" t="str">
            <v>Kosten voor de aanleg van openbare verlichting</v>
          </cell>
          <cell r="C114" t="str">
            <v>Coût de la construction de l’éclairage public</v>
          </cell>
          <cell r="D114" t="str">
            <v>Coût de la construction de l’éclairage public</v>
          </cell>
        </row>
        <row r="115">
          <cell r="A115">
            <v>88</v>
          </cell>
          <cell r="B115" t="str">
            <v>Facturering van de aanleg van openbare verlichting</v>
          </cell>
          <cell r="C115" t="str">
            <v>Facturation de la construction de l’éclairage public</v>
          </cell>
          <cell r="D115" t="str">
            <v>Facturation de la construction de l’éclairage public</v>
          </cell>
        </row>
        <row r="116">
          <cell r="A116">
            <v>89</v>
          </cell>
          <cell r="B116" t="str">
            <v>Kosten in verband met openbare-dienstverplichtingen</v>
          </cell>
          <cell r="C116" t="str">
            <v>Coûts liés aux obligations de service public</v>
          </cell>
          <cell r="D116" t="str">
            <v>Coûts liés aux obligations de service public</v>
          </cell>
        </row>
        <row r="117">
          <cell r="A117">
            <v>90</v>
          </cell>
          <cell r="B117" t="str">
            <v>Kosten in verband met de beschermde klanten</v>
          </cell>
          <cell r="C117" t="str">
            <v>Coûts liés à la clientèle protégée</v>
          </cell>
          <cell r="D117" t="str">
            <v>Coûts liés à la clientèle protégée</v>
          </cell>
        </row>
        <row r="118">
          <cell r="A118">
            <v>91</v>
          </cell>
          <cell r="B118" t="str">
            <v>Onderhoud, beheer en afschrijvingen van de budgetmeters</v>
          </cell>
          <cell r="C118" t="str">
            <v>Entretien, gestion et amortissements des compteurs à budget</v>
          </cell>
          <cell r="D118" t="str">
            <v>Entretien, gestion et amortissements des compteurs à budget</v>
          </cell>
        </row>
        <row r="119">
          <cell r="A119">
            <v>92</v>
          </cell>
          <cell r="B119" t="str">
            <v>Plaatsen van vermogenbegrenzers</v>
          </cell>
          <cell r="C119" t="str">
            <v>Placement de limiteurs de puissance</v>
          </cell>
          <cell r="D119" t="str">
            <v>Placement de limiteurs de puissance</v>
          </cell>
        </row>
        <row r="120">
          <cell r="A120">
            <v>93</v>
          </cell>
          <cell r="B120" t="str">
            <v>Levering van elektriciteit aan de beschermde klanten</v>
          </cell>
          <cell r="C120" t="str">
            <v>Fourniture d’électricité à la clientèle protégée</v>
          </cell>
          <cell r="D120" t="str">
            <v>Fourniture d’électricité à la clientèle protégée</v>
          </cell>
        </row>
        <row r="121">
          <cell r="A121">
            <v>94</v>
          </cell>
          <cell r="B121" t="str">
            <v>Levering van elektriciteit aan een specifiek sociaal tarief</v>
          </cell>
          <cell r="C121" t="str">
            <v>Fourniture d’électricité à un tarif social spécifique</v>
          </cell>
          <cell r="D121" t="str">
            <v>Fourniture d’électricité à un tarif social spécifique</v>
          </cell>
        </row>
        <row r="122">
          <cell r="A122">
            <v>95</v>
          </cell>
          <cell r="B122" t="str">
            <v>Waardeverminderingen en minderwaarden op de realisatie van handelsvorderingen - beschermde klanten</v>
          </cell>
          <cell r="C122" t="str">
            <v>Réductions de valeur et moins values sur réalisation de créances commerciales - clientèle protégée</v>
          </cell>
          <cell r="D122" t="str">
            <v>Réductions de valeur et moins values sur réalisation de créances commerciales - clientèle protégée</v>
          </cell>
        </row>
        <row r="123">
          <cell r="A123">
            <v>96</v>
          </cell>
          <cell r="B123" t="str">
            <v>REG-acties</v>
          </cell>
          <cell r="C123" t="str">
            <v>Actions URE</v>
          </cell>
          <cell r="D123" t="str">
            <v>Actions URE</v>
          </cell>
        </row>
        <row r="124">
          <cell r="A124">
            <v>97</v>
          </cell>
          <cell r="B124" t="str">
            <v>Openbare Verlichting (Centrum)</v>
          </cell>
          <cell r="C124" t="str">
            <v>Eclairage Public (Centre)</v>
          </cell>
          <cell r="D124" t="str">
            <v>Eclairage Public (Centre)</v>
          </cell>
        </row>
        <row r="125">
          <cell r="A125">
            <v>98</v>
          </cell>
          <cell r="B125" t="str">
            <v>Onderhoud van de openbare verlichting</v>
          </cell>
          <cell r="C125" t="str">
            <v>Entretien de l’éclairage public</v>
          </cell>
          <cell r="D125" t="str">
            <v>Entretien de l’éclairage public</v>
          </cell>
        </row>
        <row r="126">
          <cell r="A126">
            <v>99</v>
          </cell>
          <cell r="B126" t="str">
            <v>Facturering van het onderhoud van de openbare verlichting</v>
          </cell>
          <cell r="C126" t="str">
            <v>Facturation de l'entretien de l’éclairage public</v>
          </cell>
          <cell r="D126" t="str">
            <v>Facturation de l'entretien de l’éclairage public</v>
          </cell>
        </row>
        <row r="127">
          <cell r="A127">
            <v>100</v>
          </cell>
          <cell r="B127" t="str">
            <v>Levering van energie voor de openbare verlichting (Centrum)</v>
          </cell>
          <cell r="C127" t="str">
            <v>Fourniture d'énergie pour l'éclairage public (Centre)</v>
          </cell>
          <cell r="D127" t="str">
            <v>Fourniture d'énergie pour l'éclairage public (Centre)</v>
          </cell>
        </row>
        <row r="128">
          <cell r="A128">
            <v>101</v>
          </cell>
          <cell r="B128" t="str">
            <v>Facturering van de levering van energie voor de openbare verlichting (Centrum)</v>
          </cell>
          <cell r="C128" t="str">
            <v>Facturation de la fourniture d'énergie pour l'éclairage public (Centre)</v>
          </cell>
          <cell r="D128" t="str">
            <v>Facturation de la fourniture d'énergie pour l'éclairage public (Centre)</v>
          </cell>
        </row>
        <row r="129">
          <cell r="A129">
            <v>102</v>
          </cell>
          <cell r="B129" t="str">
            <v>Kosten voor de aanleg van openbare verlichting</v>
          </cell>
          <cell r="C129" t="str">
            <v>Coût de la construction de l’éclairage public</v>
          </cell>
          <cell r="D129" t="str">
            <v>Coût de la construction de l’éclairage public</v>
          </cell>
        </row>
        <row r="130">
          <cell r="A130">
            <v>103</v>
          </cell>
          <cell r="B130" t="str">
            <v>Facturering van de aanleg van openbare verlichting</v>
          </cell>
          <cell r="C130" t="str">
            <v>Facturation de la construction de l’éclairage public</v>
          </cell>
          <cell r="D130" t="str">
            <v>Facturation de la construction de l’éclairage public</v>
          </cell>
        </row>
        <row r="131">
          <cell r="A131">
            <v>104</v>
          </cell>
          <cell r="B131" t="str">
            <v>Door de overheid opgelegde verplaatsingen van installaties</v>
          </cell>
          <cell r="C131" t="str">
            <v>Déplacements d’installations imposés par les pouvoirs publics</v>
          </cell>
          <cell r="D131" t="str">
            <v>Déplacements d’installations imposés par les pouvoirs publics</v>
          </cell>
        </row>
        <row r="132">
          <cell r="A132">
            <v>105</v>
          </cell>
          <cell r="B132" t="str">
            <v>Dienst Ombudsman en informatie-activiteit</v>
          </cell>
          <cell r="C132" t="str">
            <v>Service « Ombudsman » et action d’information</v>
          </cell>
          <cell r="D132" t="str">
            <v>Service « Ombudsman » et action d’information</v>
          </cell>
        </row>
        <row r="133">
          <cell r="A133">
            <v>106</v>
          </cell>
          <cell r="B133" t="str">
            <v>Gratis levering van groene energie</v>
          </cell>
          <cell r="C133" t="str">
            <v>Fourniture gratuite d'énergie verte</v>
          </cell>
          <cell r="D133" t="str">
            <v>Fourniture gratuite d'énergie verte</v>
          </cell>
        </row>
        <row r="134">
          <cell r="A134">
            <v>107</v>
          </cell>
          <cell r="B134" t="str">
            <v>Andere prestaties opgelegd door de overheid</v>
          </cell>
          <cell r="C134" t="str">
            <v>Autres prestations imposées par les pouvoirs publics</v>
          </cell>
          <cell r="D134" t="str">
            <v>Autres prestations imposées par les pouvoirs publics</v>
          </cell>
        </row>
        <row r="135">
          <cell r="A135">
            <v>108</v>
          </cell>
          <cell r="B135" t="str">
            <v>Andere openbare-dienstverplichtingen</v>
          </cell>
          <cell r="C135" t="str">
            <v>Autres obligations de service public</v>
          </cell>
          <cell r="D135" t="str">
            <v>Autres obligations de service public</v>
          </cell>
        </row>
        <row r="136">
          <cell r="A136">
            <v>109</v>
          </cell>
          <cell r="B136" t="str">
            <v>Financiering van de openbare-dienstopdracht toevertrouwd aan de DNB (credit)</v>
          </cell>
          <cell r="C136" t="str">
            <v>Financement des missions de service public confiées aux GRD (crédit)</v>
          </cell>
          <cell r="D136" t="str">
            <v>Financement des missions de service public confiées aux GRD (crédit)</v>
          </cell>
        </row>
        <row r="137">
          <cell r="A137">
            <v>110</v>
          </cell>
          <cell r="B137" t="str">
            <v>Beheerskosten van het distributienet:</v>
          </cell>
          <cell r="C137" t="str">
            <v>Coûts de la gestion du réseau de distribution:</v>
          </cell>
          <cell r="D137" t="str">
            <v>Coûts de la gestion du réseau de distribution:</v>
          </cell>
        </row>
        <row r="138">
          <cell r="A138">
            <v>111</v>
          </cell>
          <cell r="B138" t="str">
            <v>Commercieel beheer van de toegangscontracten</v>
          </cell>
          <cell r="C138" t="str">
            <v>Gestion commerciale des contrats d'accès</v>
          </cell>
          <cell r="D138" t="str">
            <v>Gestion commerciale des contrats d'accès</v>
          </cell>
        </row>
        <row r="139">
          <cell r="A139">
            <v>112</v>
          </cell>
          <cell r="B139" t="str">
            <v>Programmering van de energie-uitwisselingen</v>
          </cell>
          <cell r="C139" t="str">
            <v>Programmation des échanges d'énergie</v>
          </cell>
          <cell r="D139" t="str">
            <v>Programmation des échanges d'énergie</v>
          </cell>
        </row>
        <row r="140">
          <cell r="A140">
            <v>113</v>
          </cell>
          <cell r="B140" t="str">
            <v>Beheer van het distributienet en opvolging van de energie-uitwisselingen</v>
          </cell>
          <cell r="C140" t="str">
            <v>Gestion du réseau de distribution et suivi des échanges d'énergie</v>
          </cell>
          <cell r="D140" t="str">
            <v>Gestion du réseau de distribution et suivi des échanges d'énergie</v>
          </cell>
        </row>
        <row r="141">
          <cell r="A141">
            <v>114</v>
          </cell>
          <cell r="B141" t="str">
            <v>Exploitatiekosten voor het systeembeheer</v>
          </cell>
          <cell r="C141" t="str">
            <v>Coûts d’exploitation de la gestion du système + Taxe de Voirie</v>
          </cell>
          <cell r="D141" t="str">
            <v>Coûts d’exploitation de la gestion du système + Taxe de Voirie</v>
          </cell>
        </row>
        <row r="142">
          <cell r="A142">
            <v>115</v>
          </cell>
          <cell r="B142" t="str">
            <v>Afschrijvingen van activa in verband met het systeembeheer</v>
          </cell>
          <cell r="C142" t="str">
            <v>Amortissement des actifs liés à la gestion du système</v>
          </cell>
          <cell r="D142" t="str">
            <v>Amortissement des actifs liés à la gestion du système</v>
          </cell>
        </row>
        <row r="143">
          <cell r="A143">
            <v>116</v>
          </cell>
          <cell r="B143" t="str">
            <v>Kosten voor de financiering van de activa in verband met het systeembeheer</v>
          </cell>
          <cell r="C143" t="str">
            <v>Coûts de financement des actifs liés à la gestion du système</v>
          </cell>
          <cell r="D143" t="str">
            <v>Coûts de financement des actifs liés à la gestion du système</v>
          </cell>
        </row>
        <row r="144">
          <cell r="A144">
            <v>117</v>
          </cell>
          <cell r="B144" t="str">
            <v>Controle op de kwaliteit van de bevoorrading en op de stabiliteit van het net</v>
          </cell>
          <cell r="C144" t="str">
            <v>Contrôle de la qualité de l'approvisionnement et de la stabilité du réseau</v>
          </cell>
          <cell r="D144" t="str">
            <v>Contrôle de la qualité de l'approvisionnement et de la stabilité du réseau</v>
          </cell>
        </row>
        <row r="145">
          <cell r="A145">
            <v>118</v>
          </cell>
          <cell r="B145" t="str">
            <v>Kosten voor het verzamelen en verwerken van de meet- en telgegevens</v>
          </cell>
          <cell r="C145" t="str">
            <v>Coût de l'acquisition et du traitement des informations de mesure et de comptage</v>
          </cell>
          <cell r="D145" t="str">
            <v>Coût de l'acquisition et du traitement des informations de mesure et de comptage</v>
          </cell>
        </row>
        <row r="146">
          <cell r="A146">
            <v>119</v>
          </cell>
          <cell r="B146" t="str">
            <v>Kosten voor ondersteunende diensten:</v>
          </cell>
          <cell r="C146" t="str">
            <v>Coût des services auxiliaires:</v>
          </cell>
          <cell r="D146" t="str">
            <v>Coût des services auxiliaires:</v>
          </cell>
        </row>
        <row r="147">
          <cell r="A147">
            <v>120</v>
          </cell>
          <cell r="B147" t="str">
            <v>Regeling van de spanning en van het blindvermogen</v>
          </cell>
          <cell r="C147" t="str">
            <v>Réglage de la tension et de la puissance réactive</v>
          </cell>
          <cell r="D147" t="str">
            <v>Réglage de la tension et de la puissance réactive</v>
          </cell>
        </row>
        <row r="148">
          <cell r="A148">
            <v>121</v>
          </cell>
          <cell r="B148" t="str">
            <v>Compensatie van de netverliezen</v>
          </cell>
          <cell r="C148" t="str">
            <v>Compensation des pertes sur réseau</v>
          </cell>
          <cell r="D148" t="str">
            <v>Compensation des pertes sur réseau</v>
          </cell>
        </row>
        <row r="149">
          <cell r="A149">
            <v>122</v>
          </cell>
          <cell r="B149" t="str">
            <v>Niet-naleving van een aanvaard programma</v>
          </cell>
          <cell r="C149" t="str">
            <v>Non-respect d'un programme accepté</v>
          </cell>
          <cell r="D149" t="str">
            <v>Non-respect d'un programme accepté</v>
          </cell>
        </row>
        <row r="150">
          <cell r="A150">
            <v>123</v>
          </cell>
          <cell r="B150" t="str">
            <v>Belastingen, heffingen, toeslagen, bijdragen en retributies:</v>
          </cell>
          <cell r="C150" t="str">
            <v>Impôts, prélèvements, surcharges, contributions et rétributions:</v>
          </cell>
          <cell r="D150" t="str">
            <v>Impôts, prélèvements, surcharges, contributions et rétributions:</v>
          </cell>
        </row>
        <row r="151">
          <cell r="A151">
            <v>124</v>
          </cell>
          <cell r="B151" t="str">
            <v>Financiering van de openbare-dienstverplichtingen:</v>
          </cell>
          <cell r="C151" t="str">
            <v>Financement des obligations de service public:</v>
          </cell>
          <cell r="D151" t="str">
            <v>Financement des obligations de service public:</v>
          </cell>
        </row>
        <row r="152">
          <cell r="A152">
            <v>125</v>
          </cell>
          <cell r="B152" t="str">
            <v>Maatregelen van sociale aard</v>
          </cell>
          <cell r="C152" t="str">
            <v>Mesures de nature sociale</v>
          </cell>
          <cell r="D152" t="str">
            <v>Mesures de nature sociale</v>
          </cell>
        </row>
        <row r="153">
          <cell r="A153">
            <v>126</v>
          </cell>
          <cell r="B153" t="str">
            <v>Plan Communal pour l'Emploi (in Wallonië)</v>
          </cell>
          <cell r="C153" t="str">
            <v>Plan communal pour l’emploi</v>
          </cell>
          <cell r="D153" t="str">
            <v>Plan communal pour l’emploi</v>
          </cell>
        </row>
        <row r="154">
          <cell r="A154">
            <v>127</v>
          </cell>
          <cell r="B154" t="str">
            <v>Andere maatregelen van sociale aard</v>
          </cell>
          <cell r="C154" t="str">
            <v>Autres mesures sociales</v>
          </cell>
          <cell r="D154" t="str">
            <v>Autres mesures sociales</v>
          </cell>
        </row>
        <row r="155">
          <cell r="A155">
            <v>128</v>
          </cell>
          <cell r="B155" t="str">
            <v>Maatregelen ter bevordering van het REG</v>
          </cell>
          <cell r="C155" t="str">
            <v>Mesures en faveur de l'URE</v>
          </cell>
          <cell r="D155" t="str">
            <v>Mesures en faveur de l'URE</v>
          </cell>
        </row>
        <row r="156">
          <cell r="A156">
            <v>129</v>
          </cell>
          <cell r="B156" t="str">
            <v>Maatregelen ter bevordering van het gebruik van hernieuwbare energiebronnen en kwalitatieve warmtekrachtinstallaties</v>
          </cell>
          <cell r="C156" t="str">
            <v>Mesures en faveur de l'utilisation de sources d'énergie renouvelables et d'installations de cogénération de qualité</v>
          </cell>
          <cell r="D156" t="str">
            <v>Mesures en faveur de l'utilisation de sources d'énergie renouvelables et d'installations de cogénération de qualité</v>
          </cell>
        </row>
        <row r="157">
          <cell r="A157">
            <v>130</v>
          </cell>
          <cell r="B157" t="str">
            <v>Financiering van de openbare-dienstverplichtingen gefactureerd door de TNB</v>
          </cell>
          <cell r="C157" t="str">
            <v>Financement des obligations de service public facturé par le GRT</v>
          </cell>
          <cell r="D157" t="str">
            <v>Financement des obligations de service public facturé par le GRT</v>
          </cell>
        </row>
        <row r="158">
          <cell r="A158">
            <v>131</v>
          </cell>
          <cell r="B158" t="str">
            <v>Andere maatregelen</v>
          </cell>
          <cell r="C158" t="str">
            <v>Autres mesures</v>
          </cell>
          <cell r="D158" t="str">
            <v>Autres mesures</v>
          </cell>
        </row>
        <row r="159">
          <cell r="A159">
            <v>132</v>
          </cell>
          <cell r="B159" t="str">
            <v>Financiering van de openbare-dienstopdracht toevertrouwd aan de DNB</v>
          </cell>
          <cell r="C159" t="str">
            <v>Financement des missions de service public confiées aux GRD</v>
          </cell>
          <cell r="D159" t="str">
            <v>Financement des missions de service public confiées aux GRD</v>
          </cell>
        </row>
        <row r="160">
          <cell r="A160">
            <v>133</v>
          </cell>
          <cell r="B160" t="str">
            <v>Toeslagen ter dekking van de werkingskosten van de reguleringsinstantie</v>
          </cell>
          <cell r="C160" t="str">
            <v>Surcharges en vue de la couverture des frais de fonctionnement de l'instance de régulation</v>
          </cell>
          <cell r="D160" t="str">
            <v>Surcharges en vue de la couverture des frais de fonctionnement de l'instance de régulation</v>
          </cell>
        </row>
        <row r="161">
          <cell r="A161">
            <v>134</v>
          </cell>
          <cell r="B161" t="str">
            <v>Bijdragen ter dekking van verloren kosten</v>
          </cell>
          <cell r="C161" t="str">
            <v>Contributions en vue de la couverture des coûts échoués</v>
          </cell>
          <cell r="D161" t="str">
            <v>Contributions en vue de la couverture des coûts échoués</v>
          </cell>
        </row>
        <row r="162">
          <cell r="A162">
            <v>135</v>
          </cell>
          <cell r="B162" t="str">
            <v>Niet-gekapitaliseerde pensioenlasten</v>
          </cell>
          <cell r="C162" t="str">
            <v>Charges de pension non capitalisées</v>
          </cell>
          <cell r="D162" t="str">
            <v>Charges de pension non capitalisées</v>
          </cell>
        </row>
        <row r="163">
          <cell r="A163">
            <v>136</v>
          </cell>
          <cell r="B163" t="str">
            <v>Niet-gekapitaliseerde pensioenlasten - debet</v>
          </cell>
          <cell r="C163" t="str">
            <v>Charges de pension non capitalisées-débit</v>
          </cell>
          <cell r="D163" t="str">
            <v>Charges de pension non capitalisées-débit</v>
          </cell>
        </row>
        <row r="164">
          <cell r="A164">
            <v>137</v>
          </cell>
          <cell r="B164" t="str">
            <v>Niet-gekapitaliseerde pensioenlasten - Overboeking naar activa</v>
          </cell>
          <cell r="C164" t="str">
            <v>Charges de pension non capitalisées-Transfert à l'actif</v>
          </cell>
          <cell r="D164" t="str">
            <v>Charges de pension non capitalisées-Transfert à l'actif</v>
          </cell>
        </row>
        <row r="165">
          <cell r="A165">
            <v>138</v>
          </cell>
          <cell r="B165" t="str">
            <v>Lokale, provinciale, gewestelijke en federale belastingen, heffingen, toeslagen, bijdragen en retributies:</v>
          </cell>
          <cell r="C165" t="str">
            <v>Impôts, prélèvements, surcharges, contributions, et rétributions locaux, provinciaux, régionaux et fédéraux:</v>
          </cell>
          <cell r="D165" t="str">
            <v>Impôts, prélèvements, surcharges, contributions, et rétributions locaux, provinciaux, régionaux et fédéraux:</v>
          </cell>
        </row>
        <row r="166">
          <cell r="A166">
            <v>139</v>
          </cell>
          <cell r="B166" t="str">
            <v>Inkomensbelastingen</v>
          </cell>
          <cell r="C166" t="str">
            <v>Impôts sur les revenus</v>
          </cell>
          <cell r="D166" t="str">
            <v>Impôts sur les revenus</v>
          </cell>
        </row>
        <row r="167">
          <cell r="A167">
            <v>140</v>
          </cell>
          <cell r="B167" t="str">
            <v>Roerende voorheffing op interesten op rekening-courant</v>
          </cell>
          <cell r="C167" t="str">
            <v>Précomptes mobiliers afférents aux intérêts sur compte courant</v>
          </cell>
          <cell r="D167" t="str">
            <v>Précomptes mobiliers afférents aux intérêts sur compte courant</v>
          </cell>
        </row>
        <row r="168">
          <cell r="A168">
            <v>141</v>
          </cell>
          <cell r="B168" t="str">
            <v>Andere roerende voorheffingen</v>
          </cell>
          <cell r="C168" t="str">
            <v>Autres précomptes mobiliers</v>
          </cell>
          <cell r="D168" t="str">
            <v>Autres précomptes mobiliers</v>
          </cell>
        </row>
        <row r="169">
          <cell r="A169">
            <v>142</v>
          </cell>
          <cell r="B169" t="str">
            <v>Rechtspersonenbelasting: bijdrage van het jaar (geraamde fiscale lasten)</v>
          </cell>
          <cell r="C169" t="str">
            <v>Impôt des personnes morales: cotisation de l'année (charge fiscale estimée)</v>
          </cell>
          <cell r="D169" t="str">
            <v>Impôt des personnes morales: cotisation de l'année (charge fiscale estimée)</v>
          </cell>
        </row>
        <row r="170">
          <cell r="A170">
            <v>143</v>
          </cell>
          <cell r="B170" t="str">
            <v>Rechtspersonenbelasting: rectificatie van voorgaande jaren (raming)</v>
          </cell>
          <cell r="C170" t="str">
            <v>Impôt des personnes morales: rectification des années antérieures (estimation)</v>
          </cell>
          <cell r="D170" t="str">
            <v>Impôt des personnes morales: rectification des années antérieures (estimation)</v>
          </cell>
        </row>
        <row r="171">
          <cell r="A171">
            <v>144</v>
          </cell>
          <cell r="B171" t="str">
            <v>Rechtspersonenbelasting: belasting over voorgaande boekjaren</v>
          </cell>
          <cell r="C171" t="str">
            <v>Impôt des personnes morales: impôt afférent aux exercices antérieurs</v>
          </cell>
          <cell r="D171" t="str">
            <v>Impôt des personnes morales: impôt afférent aux exercices antérieurs</v>
          </cell>
        </row>
        <row r="172">
          <cell r="A172">
            <v>145</v>
          </cell>
          <cell r="B172" t="str">
            <v>Overige lokale, provinciale, gewestelijke en federale belastingen, heffingen, toeslagen, bijdragen en retributies</v>
          </cell>
          <cell r="C172" t="str">
            <v>Impôts, prélèvements, surcharges, contributions, et rétributions locaux, provinciaux, régionaux et fédéraux restants</v>
          </cell>
          <cell r="D172" t="str">
            <v>Impôts, prélèvements, surcharges, contributions, et rétributions locaux, provinciaux, régionaux et fédéraux restants</v>
          </cell>
        </row>
        <row r="173">
          <cell r="A173">
            <v>146</v>
          </cell>
          <cell r="B173" t="str">
            <v>Vergoeding voor het innemen van het openbaar domein</v>
          </cell>
          <cell r="C173" t="str">
            <v>Redevance pour occupation du domaine public</v>
          </cell>
          <cell r="D173" t="str">
            <v>Redevance pour occupation du domaine public</v>
          </cell>
        </row>
        <row r="174">
          <cell r="A174">
            <v>147</v>
          </cell>
          <cell r="B174" t="str">
            <v>Andere belastingen, heffingen, toeslagen, bijdragen en retributies</v>
          </cell>
          <cell r="C174" t="str">
            <v>Autres impôts, prélèvements, surcharges, contributions et rétributions restants</v>
          </cell>
          <cell r="D174" t="str">
            <v>Autres impôts, prélèvements, surcharges, contributions et rétributions restants</v>
          </cell>
        </row>
        <row r="175">
          <cell r="A175">
            <v>148</v>
          </cell>
          <cell r="B175" t="str">
            <v>Vergoeding van het gëinvesteerde Kapitaal</v>
          </cell>
          <cell r="C175" t="str">
            <v>Rémunération du Capital investi</v>
          </cell>
          <cell r="D175" t="str">
            <v>Rémunération du Capital investi</v>
          </cell>
        </row>
        <row r="176">
          <cell r="A176">
            <v>149</v>
          </cell>
          <cell r="B176" t="str">
            <v>ALGEMEEN TOTAAL</v>
          </cell>
          <cell r="C176" t="str">
            <v>TOTAL GENERAL</v>
          </cell>
          <cell r="D176" t="str">
            <v>TOTAL GENERAL</v>
          </cell>
        </row>
        <row r="177">
          <cell r="A177">
            <v>150</v>
          </cell>
          <cell r="B177" t="str">
            <v>Studiekosten</v>
          </cell>
          <cell r="C177" t="str">
            <v>Coûts d'étude</v>
          </cell>
          <cell r="D177" t="str">
            <v>Coûts d'étude</v>
          </cell>
        </row>
        <row r="178">
          <cell r="A178">
            <v>151</v>
          </cell>
          <cell r="B178" t="str">
            <v>Oriëntatiestudie</v>
          </cell>
          <cell r="C178" t="str">
            <v>Etude d'orientation</v>
          </cell>
          <cell r="D178" t="str">
            <v>Etude d'orientation</v>
          </cell>
        </row>
        <row r="179">
          <cell r="A179">
            <v>152</v>
          </cell>
          <cell r="B179" t="str">
            <v>Detailstudie</v>
          </cell>
          <cell r="C179" t="str">
            <v>Etude de détail</v>
          </cell>
          <cell r="D179" t="str">
            <v>Etude de détail</v>
          </cell>
        </row>
        <row r="180">
          <cell r="A180">
            <v>153</v>
          </cell>
          <cell r="B180" t="str">
            <v>Kosten voor de uitvoering, aanpassing of verzwaring van de aansluitingen</v>
          </cell>
          <cell r="C180" t="str">
            <v>Coûts de réalisation, d'adaptation ou de renforcement des raccordements</v>
          </cell>
          <cell r="D180" t="str">
            <v>Coûts de réalisation, d'adaptation ou de renforcement des raccordements</v>
          </cell>
        </row>
        <row r="181">
          <cell r="A181">
            <v>154</v>
          </cell>
          <cell r="B181" t="str">
            <v>Aftakkingen - Kosten voor de uitvoering, aanpassing of verzwaring</v>
          </cell>
          <cell r="C181" t="str">
            <v>Branchements - Coûts de réalisation, d'adaptation ou de renforcement</v>
          </cell>
          <cell r="D181" t="str">
            <v>Branchements - Coûts de réalisation, d'adaptation ou de renforcement</v>
          </cell>
        </row>
        <row r="182">
          <cell r="A182">
            <v>155</v>
          </cell>
          <cell r="B182" t="str">
            <v>Aftakkingen - Overboeking naar Activa</v>
          </cell>
          <cell r="C182" t="str">
            <v>Branchements - Transfert à l’Actif</v>
          </cell>
          <cell r="D182" t="str">
            <v>Branchements - Transfert à l’Actif</v>
          </cell>
        </row>
        <row r="188">
          <cell r="A188">
            <v>195</v>
          </cell>
          <cell r="B188" t="str">
            <v>Tabel 1 (T1) : Toewijzing van kostensoorten aan kostenobjecten voor de klantengroep Netwerk 70/36/30kV</v>
          </cell>
          <cell r="C188" t="str">
            <v>Tableau 1 (T1) : Attribution des types de coûts aux objets de coût pour le groupe de clients Réseau 70/36/30kV</v>
          </cell>
          <cell r="D188" t="str">
            <v>Tableau 1 (T1) : Attribution des types de coûts aux objets de coût pour le groupe de clients Réseau 70/36/30kV</v>
          </cell>
        </row>
        <row r="189">
          <cell r="A189">
            <v>196</v>
          </cell>
          <cell r="B189" t="str">
            <v>Tabel 2 (T2) : Toewijzing van kostensoorten aan kostenobjecten voor de klantengroep Transformatie MS</v>
          </cell>
          <cell r="C189" t="str">
            <v>Tableau 2 (T2) : Attribution des types de coûts aux objets de coût pour le groupe de clients Transformation MT</v>
          </cell>
          <cell r="D189" t="str">
            <v>Tableau 2 (T2) : Attribution des types de coûts aux objets de coût pour le groupe de clients Transformation MT</v>
          </cell>
        </row>
        <row r="190">
          <cell r="A190">
            <v>197</v>
          </cell>
          <cell r="B190" t="str">
            <v>Tabel 3 (T3) : Toewijzing van kostensoorten aan kostenobjecten voor de klantengroep Netwerk MS</v>
          </cell>
          <cell r="C190" t="str">
            <v>Tableau 3 (T3) : Attribution des types de coûts aux objets de coût pour le groupe de clients Réseau MT</v>
          </cell>
          <cell r="D190" t="str">
            <v>Tableau 3 (T3) : Attribution des types de coûts aux objets de coût pour le groupe de clients Réseau MT</v>
          </cell>
        </row>
        <row r="191">
          <cell r="A191">
            <v>198</v>
          </cell>
          <cell r="B191" t="str">
            <v>Tabel 4 (T4) : Toewijzing van kostensoorten aan kostenobjecten voor de klantengroep Transformatie LS</v>
          </cell>
          <cell r="C191" t="str">
            <v>Tableau 4 (T4) : Attribution des types de coûts aux objets de coût pour le groupe de clients Transformation BT</v>
          </cell>
          <cell r="D191" t="str">
            <v>Tableau 4 (T4) : Attribution des types de coûts aux objets de coût pour le groupe de clients Transformation BT</v>
          </cell>
        </row>
        <row r="192">
          <cell r="A192">
            <v>199</v>
          </cell>
          <cell r="B192" t="str">
            <v>Tabel 5 (T5) : Toewijzing van kostensoorten aan kostenobjecten voor de klantengroep Netwerk LS</v>
          </cell>
          <cell r="C192" t="str">
            <v>Tableau 5 (T5) : Attribution des types de coûts aux objets de coût pour le groupe de clients Réseau BT</v>
          </cell>
          <cell r="D192" t="str">
            <v>Tableau 5 (T5) : Attribution des types de coûts aux objets de coût pour le groupe de clients Réseau BT</v>
          </cell>
        </row>
        <row r="193">
          <cell r="A193">
            <v>200</v>
          </cell>
          <cell r="B193" t="str">
            <v>Tabel 6 (T6) : Toewijzing van kostensoorten aan kostenobjecten voor alle klantengroepen (totaal)</v>
          </cell>
          <cell r="C193" t="str">
            <v>Tableau 6 (T6) : Attribution des types de coûts aux objets de coût pour tous les groupes de clients (total)</v>
          </cell>
          <cell r="D193" t="str">
            <v>Tableau 6 (T6) : Attribution des types de coûts aux objets de coût pour tous les groupes de clients (total)</v>
          </cell>
        </row>
        <row r="194">
          <cell r="A194">
            <v>201</v>
          </cell>
          <cell r="B194" t="str">
            <v xml:space="preserve">Kostenobjecten </v>
          </cell>
          <cell r="C194" t="str">
            <v xml:space="preserve">Objets de coûts </v>
          </cell>
          <cell r="D194" t="str">
            <v xml:space="preserve">Objets de coûts </v>
          </cell>
        </row>
        <row r="195">
          <cell r="A195">
            <v>202</v>
          </cell>
          <cell r="B195" t="str">
            <v>Kostensoorten</v>
          </cell>
          <cell r="C195" t="str">
            <v>Types de coûts</v>
          </cell>
          <cell r="D195" t="str">
            <v>Types de coûts</v>
          </cell>
        </row>
        <row r="196">
          <cell r="A196">
            <v>203</v>
          </cell>
          <cell r="B196" t="str">
            <v>Handelsgoederen, grond- en hulpstoffen (60)</v>
          </cell>
          <cell r="C196" t="str">
            <v>Approvisionnements et marchandises (60)</v>
          </cell>
          <cell r="D196" t="str">
            <v>Approvisionnements et marchandises (60)</v>
          </cell>
        </row>
        <row r="197">
          <cell r="A197">
            <v>204</v>
          </cell>
          <cell r="B197" t="str">
            <v>Kosten voor het gebruik van het transmissienet</v>
          </cell>
          <cell r="C197" t="str">
            <v>Coûts pour l'utilisation du réseau de transport</v>
          </cell>
          <cell r="D197" t="str">
            <v>Coûts pour l'utilisation du réseau de transport</v>
          </cell>
        </row>
        <row r="198">
          <cell r="A198">
            <v>205</v>
          </cell>
          <cell r="B198" t="str">
            <v>Andere</v>
          </cell>
          <cell r="C198" t="str">
            <v>Autres</v>
          </cell>
          <cell r="D198" t="str">
            <v>Autres</v>
          </cell>
        </row>
        <row r="199">
          <cell r="A199">
            <v>206</v>
          </cell>
          <cell r="B199" t="str">
            <v>Diensten en diverse goederen (61)</v>
          </cell>
          <cell r="C199" t="str">
            <v>Services et biens divers (61)</v>
          </cell>
          <cell r="D199" t="str">
            <v>Services et biens divers (61)</v>
          </cell>
        </row>
        <row r="200">
          <cell r="A200">
            <v>207</v>
          </cell>
          <cell r="B200" t="str">
            <v>Bezoldigingen, sociale lasten en pensioenen (62)</v>
          </cell>
          <cell r="C200" t="str">
            <v>Rémunérations, charges sociales et pensions (62)</v>
          </cell>
          <cell r="D200" t="str">
            <v>Rémunérations, charges sociales et pensions (62)</v>
          </cell>
        </row>
        <row r="201">
          <cell r="A201">
            <v>208</v>
          </cell>
          <cell r="B201" t="str">
            <v>Afschrijvingen, waardeverminderingen en voorzieningen voor risico's en kosten (63)</v>
          </cell>
          <cell r="C201" t="str">
            <v>Amortissements, réductions de valeur et provisions pour risques et charges (63)</v>
          </cell>
          <cell r="D201" t="str">
            <v>Amortissements, réductions de valeur et provisions pour risques et charges (63)</v>
          </cell>
        </row>
        <row r="202">
          <cell r="A202">
            <v>209</v>
          </cell>
          <cell r="B202" t="str">
            <v>Afschrijvingen, waardeverminderingen op oprichtingskosten en immateriële vaste activa</v>
          </cell>
          <cell r="C202" t="str">
            <v>Amortissements, réductions de valeur sur frais d'établissement et immobilisations incorporelles</v>
          </cell>
          <cell r="D202" t="str">
            <v>Amortissements, réductions de valeur sur frais d'établissement et immobilisations incorporelles</v>
          </cell>
        </row>
        <row r="203">
          <cell r="A203">
            <v>210</v>
          </cell>
          <cell r="B203" t="str">
            <v>Afschrijvingen, waardeverminderingen op materiële vaste activa</v>
          </cell>
          <cell r="C203" t="str">
            <v>Amortissements, réductions de valeur sur immobilisations corporelles</v>
          </cell>
          <cell r="D203" t="str">
            <v>Amortissements, réductions de valeur sur immobilisations corporelles</v>
          </cell>
        </row>
        <row r="204">
          <cell r="A204">
            <v>211</v>
          </cell>
          <cell r="B204" t="str">
            <v>Waardeverminderingen op voorraden en bestellingen in uitvoering</v>
          </cell>
          <cell r="C204" t="str">
            <v>Réductions de valeur sur stocks et commandes en cours</v>
          </cell>
          <cell r="D204" t="str">
            <v>Réductions de valeur sur stocks et commandes en cours</v>
          </cell>
        </row>
        <row r="205">
          <cell r="A205">
            <v>212</v>
          </cell>
          <cell r="B205" t="str">
            <v>Waardeverminderingen op handelsvorderingen</v>
          </cell>
          <cell r="C205" t="str">
            <v>Réductions de valeur sur créances commerciales</v>
          </cell>
          <cell r="D205" t="str">
            <v>Réductions de valeur sur créances commerciales</v>
          </cell>
        </row>
        <row r="206">
          <cell r="A206">
            <v>213</v>
          </cell>
          <cell r="B206" t="str">
            <v>Voorzieningen voor risico's en kosten</v>
          </cell>
          <cell r="C206" t="str">
            <v>Provisions pour risques et charges</v>
          </cell>
          <cell r="D206" t="str">
            <v>Provisions pour risques et charges</v>
          </cell>
        </row>
        <row r="207">
          <cell r="A207">
            <v>214</v>
          </cell>
          <cell r="B207" t="str">
            <v>Andere bedrijfskosten (64)</v>
          </cell>
          <cell r="C207" t="str">
            <v>Autres charges d'exploitation (64)</v>
          </cell>
          <cell r="D207" t="str">
            <v>Autres charges d'exploitation (64)</v>
          </cell>
        </row>
        <row r="208">
          <cell r="A208">
            <v>215</v>
          </cell>
          <cell r="B208" t="str">
            <v>Financiële kosten (65)</v>
          </cell>
          <cell r="C208" t="str">
            <v>Charges financières (65)</v>
          </cell>
          <cell r="D208" t="str">
            <v>Charges financières (65)</v>
          </cell>
        </row>
        <row r="209">
          <cell r="A209">
            <v>216</v>
          </cell>
          <cell r="B209" t="str">
            <v>(exclusief rub. '650 Kosten van schulden' (opgenomen als embedded cost bij de vergoeding van het kapitaal))</v>
          </cell>
          <cell r="C209" t="str">
            <v>(hors rub. '650 Charges des dettes' (repris comme embedded cost (coûts inévitables) dans la rémunération du capital))</v>
          </cell>
          <cell r="D209" t="str">
            <v>(hors rub. '650 Charges des dettes' (repris comme embedded cost (coûts inévitables) dans la rémunération du capital))</v>
          </cell>
        </row>
        <row r="210">
          <cell r="A210">
            <v>217</v>
          </cell>
          <cell r="B210" t="str">
            <v>Uitzonderlijke kosten (66)</v>
          </cell>
          <cell r="C210" t="str">
            <v>Charges exceptionnelles (66)</v>
          </cell>
          <cell r="D210" t="str">
            <v>Charges exceptionnelles (66)</v>
          </cell>
        </row>
        <row r="211">
          <cell r="A211">
            <v>218</v>
          </cell>
          <cell r="B211" t="str">
            <v>Belastingen op het resultaat (67)</v>
          </cell>
          <cell r="C211" t="str">
            <v>Impôts sur le résultat (67)</v>
          </cell>
          <cell r="D211" t="str">
            <v>Impôts sur le résultat (67)</v>
          </cell>
        </row>
        <row r="212">
          <cell r="A212">
            <v>219</v>
          </cell>
          <cell r="B212" t="str">
            <v>Vergoeding van het kapitaal</v>
          </cell>
          <cell r="C212" t="str">
            <v>Rémunération du capital</v>
          </cell>
          <cell r="D212" t="str">
            <v>Rémunération du capital</v>
          </cell>
        </row>
        <row r="213">
          <cell r="A213">
            <v>220</v>
          </cell>
          <cell r="B213" t="str">
            <v>(Bonus)/Malus</v>
          </cell>
          <cell r="C213" t="str">
            <v>(Bonus)/Malus</v>
          </cell>
          <cell r="D213" t="str">
            <v>(Bonus)/Malus</v>
          </cell>
        </row>
        <row r="214">
          <cell r="A214">
            <v>221</v>
          </cell>
          <cell r="B214" t="str">
            <v>TOTAAL</v>
          </cell>
          <cell r="C214" t="str">
            <v>TOTAL</v>
          </cell>
          <cell r="D214" t="str">
            <v>TOTAL</v>
          </cell>
        </row>
        <row r="215">
          <cell r="A215">
            <v>222</v>
          </cell>
          <cell r="B215" t="str">
            <v>Aansluitingen</v>
          </cell>
          <cell r="C215" t="str">
            <v>Raccordements</v>
          </cell>
          <cell r="D215" t="str">
            <v>Raccordements</v>
          </cell>
        </row>
        <row r="216">
          <cell r="A216">
            <v>223</v>
          </cell>
          <cell r="B216" t="str">
            <v>Gebruik van het net</v>
          </cell>
          <cell r="C216" t="str">
            <v>Utilisation du réseau</v>
          </cell>
          <cell r="D216" t="str">
            <v>Utilisation du réseau</v>
          </cell>
        </row>
        <row r="217">
          <cell r="A217">
            <v>224</v>
          </cell>
          <cell r="B217" t="str">
            <v>Ondersteunende diensten</v>
          </cell>
          <cell r="C217" t="str">
            <v>Services auxiliaires</v>
          </cell>
          <cell r="D217" t="str">
            <v>Services auxiliaires</v>
          </cell>
        </row>
        <row r="218">
          <cell r="A218">
            <v>225</v>
          </cell>
          <cell r="B218" t="str">
            <v>TOTAAL</v>
          </cell>
          <cell r="C218" t="str">
            <v>TOTAL</v>
          </cell>
          <cell r="D218" t="str">
            <v>TOTAL</v>
          </cell>
        </row>
        <row r="219">
          <cell r="A219">
            <v>226</v>
          </cell>
          <cell r="B219" t="str">
            <v>Oriëntatiestudie</v>
          </cell>
          <cell r="C219" t="str">
            <v>Etude d'orientation</v>
          </cell>
          <cell r="D219" t="str">
            <v>Etude d'orientation</v>
          </cell>
        </row>
        <row r="220">
          <cell r="A220">
            <v>227</v>
          </cell>
          <cell r="B220" t="str">
            <v>Detailstudie</v>
          </cell>
          <cell r="C220" t="str">
            <v>Etude de détail</v>
          </cell>
          <cell r="D220" t="str">
            <v>Etude de détail</v>
          </cell>
        </row>
        <row r="221">
          <cell r="A221">
            <v>228</v>
          </cell>
          <cell r="B221" t="str">
            <v>Nieuwe aansluiting - Aanpassing/Verzwaring</v>
          </cell>
          <cell r="C221" t="str">
            <v xml:space="preserve">Nouveau raccordement - Adaptation / Renforcement </v>
          </cell>
          <cell r="D221" t="str">
            <v xml:space="preserve">Nouveau raccordement - Adaptation / Renforcement </v>
          </cell>
        </row>
        <row r="222">
          <cell r="A222">
            <v>229</v>
          </cell>
          <cell r="B222" t="str">
            <v>Gebruik meetapparatuur</v>
          </cell>
          <cell r="C222" t="str">
            <v xml:space="preserve">Utilisation d'un appareil de mesure </v>
          </cell>
          <cell r="D222" t="str">
            <v xml:space="preserve">Utilisation d'un appareil de mesure </v>
          </cell>
        </row>
        <row r="223">
          <cell r="A223">
            <v>230</v>
          </cell>
          <cell r="B223" t="str">
            <v>Gebruik uitrustingen voor transformatie of spanningsondersteuning</v>
          </cell>
          <cell r="C223" t="str">
            <v xml:space="preserve">Utilisation des équipements pour la transformation ou le soutien de la tension </v>
          </cell>
          <cell r="D223" t="str">
            <v xml:space="preserve">Utilisation des équipements pour la transformation ou le soutien de la tension </v>
          </cell>
        </row>
        <row r="224">
          <cell r="A224">
            <v>231</v>
          </cell>
          <cell r="B224" t="str">
            <v>Gebruik van bijkomende uitrusting</v>
          </cell>
          <cell r="C224" t="str">
            <v>Utilisation d'équipement supplémentaire</v>
          </cell>
          <cell r="D224" t="str">
            <v>Utilisation d'équipement supplémentaire</v>
          </cell>
        </row>
        <row r="225">
          <cell r="A225">
            <v>232</v>
          </cell>
          <cell r="B225" t="str">
            <v>Onderschreven vermogen</v>
          </cell>
          <cell r="C225" t="str">
            <v>Puissance souscrite</v>
          </cell>
          <cell r="D225" t="str">
            <v>Puissance souscrite</v>
          </cell>
        </row>
        <row r="226">
          <cell r="A226">
            <v>233</v>
          </cell>
          <cell r="B226" t="str">
            <v>Bijkomend vermogen</v>
          </cell>
          <cell r="C226" t="str">
            <v>Puissance complémentaire</v>
          </cell>
          <cell r="D226" t="str">
            <v>Puissance complémentaire</v>
          </cell>
        </row>
        <row r="227">
          <cell r="A227">
            <v>234</v>
          </cell>
          <cell r="B227" t="str">
            <v>Systeembeheer</v>
          </cell>
          <cell r="C227" t="str">
            <v xml:space="preserve">Gestion système </v>
          </cell>
          <cell r="D227" t="str">
            <v xml:space="preserve">Gestion système </v>
          </cell>
        </row>
        <row r="228">
          <cell r="A228">
            <v>235</v>
          </cell>
          <cell r="B228" t="str">
            <v>Meet- en telactiviteit</v>
          </cell>
          <cell r="C228" t="str">
            <v>Activité de mesure et de comptage</v>
          </cell>
          <cell r="D228" t="str">
            <v>Activité de mesure et de comptage</v>
          </cell>
        </row>
        <row r="229">
          <cell r="A229">
            <v>236</v>
          </cell>
          <cell r="B229" t="str">
            <v>Forfaitaire afname van reactieve energie</v>
          </cell>
          <cell r="C229" t="str">
            <v xml:space="preserve">Prélèvement forfaitaire d'énergie réactive </v>
          </cell>
          <cell r="D229" t="str">
            <v xml:space="preserve">Prélèvement forfaitaire d'énergie réactive </v>
          </cell>
        </row>
        <row r="230">
          <cell r="A230">
            <v>237</v>
          </cell>
          <cell r="B230" t="str">
            <v>Overschrijding van forfait voor reactieve energie</v>
          </cell>
          <cell r="C230" t="str">
            <v>Dépassement d'énergie réactive par rapport au forfait :</v>
          </cell>
          <cell r="D230" t="str">
            <v>Dépassement d'énergie réactive par rapport au forfait :</v>
          </cell>
        </row>
        <row r="231">
          <cell r="A231">
            <v>238</v>
          </cell>
          <cell r="B231" t="str">
            <v>Compensatie van netverliezen</v>
          </cell>
          <cell r="C231" t="str">
            <v>Compensation des pertes en réseau</v>
          </cell>
          <cell r="D231" t="str">
            <v>Compensation des pertes en réseau</v>
          </cell>
        </row>
        <row r="232">
          <cell r="A232">
            <v>239</v>
          </cell>
          <cell r="B232" t="str">
            <v>Niet respecteren van een aanvaard programma</v>
          </cell>
          <cell r="C232" t="str">
            <v>Non-respect d'un programme accepté</v>
          </cell>
          <cell r="D232" t="str">
            <v>Non-respect d'un programme accepté</v>
          </cell>
        </row>
        <row r="233">
          <cell r="A233">
            <v>240</v>
          </cell>
          <cell r="D233">
            <v>0</v>
          </cell>
        </row>
        <row r="234">
          <cell r="A234">
            <v>241</v>
          </cell>
        </row>
        <row r="235">
          <cell r="A235">
            <v>242</v>
          </cell>
        </row>
        <row r="236">
          <cell r="A236">
            <v>243</v>
          </cell>
        </row>
        <row r="238">
          <cell r="A238">
            <v>250</v>
          </cell>
          <cell r="B238" t="str">
            <v>Tabel 7 (T7) : Interne cascade van kosten voor de klantengroep Netwerk 70/36/30kV</v>
          </cell>
          <cell r="C238" t="str">
            <v>Tableau 7 (T7) : Cascade interne des coûts pour le groupe de clients Réseau 70/36/30kV</v>
          </cell>
          <cell r="D238" t="str">
            <v>Tableau 7 (T7) : Cascade interne des coûts pour le groupe de clients Réseau 70/36/30kV</v>
          </cell>
        </row>
        <row r="239">
          <cell r="A239">
            <v>251</v>
          </cell>
          <cell r="B239" t="str">
            <v>Tabel 8 (T8) : Interne cascade van kosten voor de klantengroep Transformatie MS</v>
          </cell>
          <cell r="C239" t="str">
            <v>Tableau 8 (T8) : Cascade interne des coûts pour le groupe de clients Transformation MT</v>
          </cell>
          <cell r="D239" t="str">
            <v>Tableau 8 (T8) : Cascade interne des coûts pour le groupe de clients Transformation MT</v>
          </cell>
        </row>
        <row r="240">
          <cell r="A240">
            <v>252</v>
          </cell>
          <cell r="B240" t="str">
            <v>Tabel 9 (T9) : Interne cascade van kosten voor de klantengroep Netwerk MS</v>
          </cell>
          <cell r="C240" t="str">
            <v>Tableau 9 (T9) : Cascade interne des coûts pour le groupe de clients Réseau MT</v>
          </cell>
          <cell r="D240" t="str">
            <v>Tableau 9 (T9) : Cascade interne des coûts pour le groupe de clients Réseau MT</v>
          </cell>
        </row>
        <row r="241">
          <cell r="A241">
            <v>253</v>
          </cell>
          <cell r="B241" t="str">
            <v>Tabel 10 (T10) : Interne cascade van kosten voor de klantengroep Transformatie LS</v>
          </cell>
          <cell r="C241" t="str">
            <v>Tableau 10 (T10) : Cascade interne des coûts pour le groupe de clients Transformation BT</v>
          </cell>
          <cell r="D241" t="str">
            <v>Tableau 10 (T10) : Cascade interne des coûts pour le groupe de clients Transformation BT</v>
          </cell>
        </row>
        <row r="242">
          <cell r="A242">
            <v>254</v>
          </cell>
          <cell r="B242" t="str">
            <v>Tabel 11 (T11) : Interne cascade van kosten voor de klantengroep Netwerk LS</v>
          </cell>
          <cell r="C242" t="str">
            <v>Tableau 11 (T11) : Cascade interne des coûts pour le groupe de clients Réseau BT</v>
          </cell>
          <cell r="D242" t="str">
            <v>Tableau 11 (T11) : Cascade interne des coûts pour le groupe de clients Réseau BT</v>
          </cell>
        </row>
        <row r="243">
          <cell r="A243">
            <v>260</v>
          </cell>
          <cell r="B243" t="str">
            <v>Kostensoorten</v>
          </cell>
          <cell r="C243" t="str">
            <v>Types de coûts</v>
          </cell>
          <cell r="D243" t="str">
            <v>Types de coûts</v>
          </cell>
        </row>
        <row r="244">
          <cell r="A244">
            <v>261</v>
          </cell>
          <cell r="B244" t="str">
            <v>Handelsgoederen, grond- en hulpstoffen (60)</v>
          </cell>
          <cell r="C244" t="str">
            <v>Approvisionnements et marchandises (60)</v>
          </cell>
          <cell r="D244" t="str">
            <v>Approvisionnements et marchandises (60)</v>
          </cell>
        </row>
        <row r="245">
          <cell r="A245">
            <v>262</v>
          </cell>
          <cell r="B245" t="str">
            <v>Kosten voor het gebruik van het transmissienet</v>
          </cell>
          <cell r="C245" t="str">
            <v>Coûts pour l'utilisation du réseau de transport</v>
          </cell>
          <cell r="D245" t="str">
            <v>Coûts pour l'utilisation du réseau de transport</v>
          </cell>
        </row>
        <row r="246">
          <cell r="A246">
            <v>263</v>
          </cell>
          <cell r="B246" t="str">
            <v>Andere</v>
          </cell>
          <cell r="C246" t="str">
            <v>Autres</v>
          </cell>
          <cell r="D246" t="str">
            <v>Autres</v>
          </cell>
        </row>
        <row r="247">
          <cell r="A247">
            <v>264</v>
          </cell>
          <cell r="B247" t="str">
            <v>Diensten en diverse goederen (61)</v>
          </cell>
          <cell r="C247" t="str">
            <v>Services et biens divers (61)</v>
          </cell>
          <cell r="D247" t="str">
            <v>Services et biens divers (61)</v>
          </cell>
        </row>
        <row r="248">
          <cell r="A248">
            <v>265</v>
          </cell>
          <cell r="B248" t="str">
            <v>Bezoldigingen, sociale lasten en pensioenen (62)</v>
          </cell>
          <cell r="C248" t="str">
            <v>Rémunérations, charges sociales et pensions (62)</v>
          </cell>
          <cell r="D248" t="str">
            <v>Rémunérations, charges sociales et pensions (62)</v>
          </cell>
        </row>
        <row r="249">
          <cell r="A249">
            <v>266</v>
          </cell>
          <cell r="B249" t="str">
            <v>Afschrijvingen, waardeverminderingen en voorzieningen voor risico's en kosten (63)</v>
          </cell>
          <cell r="C249" t="str">
            <v>Amortissements, réductions de valeur et provisions pour risques et charges (63)</v>
          </cell>
          <cell r="D249" t="str">
            <v>Amortissements, réductions de valeur et provisions pour risques et charges (63)</v>
          </cell>
        </row>
        <row r="250">
          <cell r="A250">
            <v>267</v>
          </cell>
          <cell r="B250" t="str">
            <v>Afschrijvingen, waardeverminderingen op oprichtingskosten en immateriële vaste activa</v>
          </cell>
          <cell r="C250" t="str">
            <v>Amortissements, réductions de valeur sur frais d'établissement et immobilisations incorporelles</v>
          </cell>
          <cell r="D250" t="str">
            <v>Amortissements, réductions de valeur sur frais d'établissement et immobilisations incorporelles</v>
          </cell>
        </row>
        <row r="251">
          <cell r="A251">
            <v>268</v>
          </cell>
          <cell r="B251" t="str">
            <v>Afschrijvingen, waardeverminderingen op materiële vaste activa</v>
          </cell>
          <cell r="C251" t="str">
            <v>Amortissements, réductions de valeur sur immobilisations corporelles</v>
          </cell>
          <cell r="D251" t="str">
            <v>Amortissements, réductions de valeur sur immobilisations corporelles</v>
          </cell>
        </row>
        <row r="252">
          <cell r="A252">
            <v>269</v>
          </cell>
          <cell r="B252" t="str">
            <v>Waardeverminderingen op voorraden en bestellingen in uitvoering</v>
          </cell>
          <cell r="C252" t="str">
            <v>Réductions de valeur sur stocks et commandes en cours</v>
          </cell>
          <cell r="D252" t="str">
            <v>Réductions de valeur sur stocks et commandes en cours</v>
          </cell>
        </row>
        <row r="253">
          <cell r="A253">
            <v>270</v>
          </cell>
          <cell r="B253" t="str">
            <v>Waardeverminderingen op handelsvorderingen</v>
          </cell>
          <cell r="C253" t="str">
            <v>Réductions de valeur sur créances commerciales</v>
          </cell>
          <cell r="D253" t="str">
            <v>Réductions de valeur sur créances commerciales</v>
          </cell>
        </row>
        <row r="254">
          <cell r="A254">
            <v>271</v>
          </cell>
          <cell r="B254" t="str">
            <v>Voorzieningen voor risico's en kosten</v>
          </cell>
          <cell r="C254" t="str">
            <v>Provisions pour risques et charges</v>
          </cell>
          <cell r="D254" t="str">
            <v>Provisions pour risques et charges</v>
          </cell>
        </row>
        <row r="255">
          <cell r="A255">
            <v>272</v>
          </cell>
          <cell r="B255" t="str">
            <v>Andere bedrijfskosten (64)</v>
          </cell>
          <cell r="C255" t="str">
            <v>Autres charges d'exploitation (64)</v>
          </cell>
          <cell r="D255" t="str">
            <v>Autres charges d'exploitation (64)</v>
          </cell>
        </row>
        <row r="256">
          <cell r="A256">
            <v>273</v>
          </cell>
          <cell r="B256" t="str">
            <v>Financiële kosten (65)</v>
          </cell>
          <cell r="C256" t="str">
            <v>Charges financières (65)</v>
          </cell>
          <cell r="D256" t="str">
            <v>Charges financières (65)</v>
          </cell>
        </row>
        <row r="257">
          <cell r="A257">
            <v>274</v>
          </cell>
          <cell r="B257" t="str">
            <v>(exclusief rub. '650 Kosten van schulden' (opgenomen als embedded cost bij de vergoeding van het kapitaal)</v>
          </cell>
          <cell r="C257" t="str">
            <v>(hors rub. '650 Charges des dettes' (repris comme embedded cost dans la rémunération du capital)</v>
          </cell>
          <cell r="D257" t="str">
            <v>(hors rub. '650 Charges des dettes' (repris comme embedded cost dans la rémunération du capital)</v>
          </cell>
        </row>
        <row r="258">
          <cell r="A258">
            <v>275</v>
          </cell>
          <cell r="B258" t="str">
            <v>Uitzonderlijke kosten (66)</v>
          </cell>
          <cell r="C258" t="str">
            <v>Charges exceptionnelles (66)</v>
          </cell>
          <cell r="D258" t="str">
            <v>Charges exceptionnelles (66)</v>
          </cell>
        </row>
        <row r="259">
          <cell r="A259">
            <v>276</v>
          </cell>
          <cell r="B259" t="str">
            <v>Belastingen op het resultaat (67)</v>
          </cell>
          <cell r="C259" t="str">
            <v>Impôts sur le résultat (67)</v>
          </cell>
          <cell r="D259" t="str">
            <v>Impôts sur le résultat (67)</v>
          </cell>
        </row>
        <row r="260">
          <cell r="A260">
            <v>277</v>
          </cell>
          <cell r="B260" t="str">
            <v>Vergoeding van het kapitaal</v>
          </cell>
          <cell r="C260" t="str">
            <v>Rémunération du capital</v>
          </cell>
          <cell r="D260" t="str">
            <v>Rémunération du capital</v>
          </cell>
        </row>
        <row r="261">
          <cell r="A261">
            <v>278</v>
          </cell>
          <cell r="B261" t="str">
            <v>(Bonus)/Malus</v>
          </cell>
          <cell r="C261" t="str">
            <v>(Bonus)/Malus</v>
          </cell>
          <cell r="D261" t="str">
            <v>(Bonus)/Malus</v>
          </cell>
        </row>
        <row r="262">
          <cell r="A262">
            <v>279</v>
          </cell>
          <cell r="B262" t="str">
            <v>TOTAAL</v>
          </cell>
          <cell r="C262" t="str">
            <v>TOTAL</v>
          </cell>
          <cell r="D262" t="str">
            <v>TOTAL</v>
          </cell>
        </row>
        <row r="263">
          <cell r="A263">
            <v>280</v>
          </cell>
          <cell r="B263" t="str">
            <v>Klantengroep Netwerk 70/36/30kV</v>
          </cell>
          <cell r="C263" t="str">
            <v>Groupe de clients Réseau 70/36/30kV</v>
          </cell>
          <cell r="D263" t="str">
            <v>Groupe de clients Réseau 70/36/30kV</v>
          </cell>
        </row>
        <row r="264">
          <cell r="A264">
            <v>281</v>
          </cell>
          <cell r="B264" t="str">
            <v>Klantengroep Transformatie MS</v>
          </cell>
          <cell r="C264" t="str">
            <v>Groupe de clients Transformation MT</v>
          </cell>
          <cell r="D264" t="str">
            <v>Groupe de clients Transformation MT</v>
          </cell>
        </row>
        <row r="265">
          <cell r="A265">
            <v>282</v>
          </cell>
          <cell r="B265" t="str">
            <v>Klantengroep Netwerk MS</v>
          </cell>
          <cell r="C265" t="str">
            <v>Groupe de clients Réseau MT</v>
          </cell>
          <cell r="D265" t="str">
            <v>Groupe de clients Réseau MT</v>
          </cell>
        </row>
        <row r="266">
          <cell r="A266">
            <v>283</v>
          </cell>
          <cell r="B266" t="str">
            <v>Klantengroep Transformatie LS</v>
          </cell>
          <cell r="C266" t="str">
            <v>Groupe de clients Transformation BT</v>
          </cell>
          <cell r="D266" t="str">
            <v>Groupe de clients Transformation BT</v>
          </cell>
        </row>
        <row r="267">
          <cell r="A267">
            <v>284</v>
          </cell>
          <cell r="B267" t="str">
            <v>Klantengroep Netwerk LS</v>
          </cell>
          <cell r="C267" t="str">
            <v>Groupe de clients Réseau BT</v>
          </cell>
          <cell r="D267" t="str">
            <v>Groupe de clients Réseau BT</v>
          </cell>
        </row>
        <row r="268">
          <cell r="A268">
            <v>285</v>
          </cell>
          <cell r="B268" t="str">
            <v>Rechstreeks toegewezen kosten van de klantengroep</v>
          </cell>
          <cell r="C268" t="str">
            <v>Coûts du groupe de clients directement attribués</v>
          </cell>
          <cell r="D268" t="str">
            <v>Coûts du groupe de clients directement attribués</v>
          </cell>
        </row>
        <row r="269">
          <cell r="A269">
            <v>286</v>
          </cell>
          <cell r="B269" t="str">
            <v>Door te rekenen kosten aan andere klantengroepen</v>
          </cell>
          <cell r="C269" t="str">
            <v>Coûts à comptabiliser à d'autres groupes de clients</v>
          </cell>
          <cell r="D269" t="str">
            <v>Coûts à comptabiliser à d'autres groupes de clients</v>
          </cell>
        </row>
        <row r="270">
          <cell r="A270">
            <v>287</v>
          </cell>
          <cell r="B270" t="str">
            <v>Doorgerekende kosten van andere klantengroepen</v>
          </cell>
          <cell r="C270" t="str">
            <v>Coûts comptabilisés d'autres groupes de clients</v>
          </cell>
          <cell r="D270" t="str">
            <v>Coûts comptabilisés d'autres groupes de clients</v>
          </cell>
        </row>
        <row r="271">
          <cell r="A271">
            <v>288</v>
          </cell>
          <cell r="B271" t="str">
            <v>Totale kosten van de klantengroep</v>
          </cell>
          <cell r="C271" t="str">
            <v>Coûts totaux du groupe de clients</v>
          </cell>
          <cell r="D271" t="str">
            <v>Coûts totaux du groupe de clients</v>
          </cell>
        </row>
        <row r="273">
          <cell r="A273">
            <v>300</v>
          </cell>
          <cell r="B273" t="str">
            <v>Detail van de klas 60 per rekening van de klas 9</v>
          </cell>
          <cell r="C273" t="str">
            <v>Détail de la classe 60 par compte classe 9</v>
          </cell>
          <cell r="D273" t="str">
            <v>Détail de la classe 60 par compte classe 9</v>
          </cell>
        </row>
        <row r="274">
          <cell r="A274">
            <v>301</v>
          </cell>
          <cell r="B274" t="str">
            <v>Detail van de klas 61 per rekening van de klas 9</v>
          </cell>
          <cell r="C274" t="str">
            <v>Détail de la classe 61 par compte classe 9</v>
          </cell>
          <cell r="D274" t="str">
            <v>Détail de la classe 61 par compte classe 9</v>
          </cell>
        </row>
        <row r="275">
          <cell r="A275">
            <v>302</v>
          </cell>
          <cell r="B275" t="str">
            <v>Detail van de klas 62 per rekening van de klas 9</v>
          </cell>
          <cell r="C275" t="str">
            <v>Détail de la classe 62 par compte classe 9</v>
          </cell>
          <cell r="D275" t="str">
            <v>Détail de la classe 62 par compte classe 9</v>
          </cell>
        </row>
        <row r="276">
          <cell r="A276">
            <v>303</v>
          </cell>
          <cell r="B276" t="str">
            <v>Detail van de klas 630 per rekening van de klas 9</v>
          </cell>
          <cell r="C276" t="str">
            <v>Détail de la classe 630 par compte classe 9</v>
          </cell>
          <cell r="D276" t="str">
            <v>Détail de la classe 630 par compte classe 9</v>
          </cell>
        </row>
        <row r="277">
          <cell r="A277">
            <v>304</v>
          </cell>
          <cell r="B277" t="str">
            <v>Detail van de klas 631 per rekening van de klas 9</v>
          </cell>
          <cell r="C277" t="str">
            <v>Détail de la classe 631 par compte classe 9</v>
          </cell>
          <cell r="D277" t="str">
            <v>Détail de la classe 631 par compte classe 9</v>
          </cell>
        </row>
        <row r="278">
          <cell r="A278">
            <v>305</v>
          </cell>
          <cell r="B278" t="str">
            <v>Detail van de klas 67 per rekening van de klas 9</v>
          </cell>
          <cell r="C278" t="str">
            <v>Détail de la classe 67 par compte classe 9</v>
          </cell>
          <cell r="D278" t="str">
            <v>Détail de la classe 67 par compte classe 9</v>
          </cell>
        </row>
        <row r="279">
          <cell r="A279">
            <v>306</v>
          </cell>
          <cell r="B279" t="str">
            <v>Detail van de klas 68 per rekening van de klas 9</v>
          </cell>
          <cell r="C279" t="str">
            <v>Détail de la classe 68 par compte classe 9</v>
          </cell>
          <cell r="D279" t="str">
            <v>Détail de la classe 68 par compte classe 9</v>
          </cell>
        </row>
        <row r="280">
          <cell r="A280">
            <v>307</v>
          </cell>
        </row>
        <row r="283">
          <cell r="A283">
            <v>400</v>
          </cell>
          <cell r="B283" t="str">
            <v>RESULTATENREKENING</v>
          </cell>
          <cell r="C283" t="str">
            <v>COMPTES DE RESULTATS</v>
          </cell>
          <cell r="D283" t="str">
            <v>COMPTES DE RESULTATS</v>
          </cell>
        </row>
        <row r="284">
          <cell r="A284">
            <v>401</v>
          </cell>
          <cell r="B284" t="str">
            <v xml:space="preserve">    I. Bedrijfsopbrengsten</v>
          </cell>
          <cell r="C284" t="str">
            <v xml:space="preserve">   I. Ventes et prestations</v>
          </cell>
          <cell r="D284" t="str">
            <v xml:space="preserve">   I. Ventes et prestations</v>
          </cell>
        </row>
        <row r="285">
          <cell r="A285">
            <v>402</v>
          </cell>
          <cell r="B285" t="str">
            <v xml:space="preserve">       A. Omzet </v>
          </cell>
          <cell r="C285" t="str">
            <v xml:space="preserve">       A. Chiffre d'affaires </v>
          </cell>
          <cell r="D285" t="str">
            <v xml:space="preserve">       A. Chiffre d'affaires </v>
          </cell>
        </row>
        <row r="286">
          <cell r="A286">
            <v>403</v>
          </cell>
          <cell r="B286" t="str">
            <v xml:space="preserve">       B. Wijziging in de voorraad goederen bewerking en gereed product en in bestellingen in uitvoering </v>
          </cell>
          <cell r="C286" t="str">
            <v xml:space="preserve">       B. Variation des en-cours de fabrication, des produits finis et des commandes en cours d'exécution</v>
          </cell>
          <cell r="D286" t="str">
            <v xml:space="preserve">       B. Variation des en-cours de fabrication, des produits finis et des commandes en cours d'exécution</v>
          </cell>
        </row>
        <row r="287">
          <cell r="A287">
            <v>404</v>
          </cell>
          <cell r="B287" t="str">
            <v xml:space="preserve">       C. Geproduceerde vaste activa </v>
          </cell>
          <cell r="C287" t="str">
            <v xml:space="preserve">       C. Production immobilisée</v>
          </cell>
          <cell r="D287" t="str">
            <v xml:space="preserve">       C. Production immobilisée</v>
          </cell>
        </row>
        <row r="288">
          <cell r="A288">
            <v>405</v>
          </cell>
          <cell r="B288" t="str">
            <v xml:space="preserve">       D. Andere bedrijfsopbrengsten </v>
          </cell>
          <cell r="C288" t="str">
            <v xml:space="preserve">       D. Autres produits d'exploitation </v>
          </cell>
          <cell r="D288" t="str">
            <v xml:space="preserve">       D. Autres produits d'exploitation </v>
          </cell>
        </row>
        <row r="289">
          <cell r="A289">
            <v>406</v>
          </cell>
          <cell r="B289" t="str">
            <v xml:space="preserve">   II. Bedrijfskosten</v>
          </cell>
          <cell r="C289" t="str">
            <v xml:space="preserve">   II. Coût des ventes et prestations</v>
          </cell>
          <cell r="D289" t="str">
            <v xml:space="preserve">   II. Coût des ventes et prestations</v>
          </cell>
        </row>
        <row r="290">
          <cell r="A290">
            <v>407</v>
          </cell>
          <cell r="B290" t="str">
            <v xml:space="preserve">       A. Handelsgoederen, grond- en hulp stoffen</v>
          </cell>
          <cell r="C290" t="str">
            <v xml:space="preserve">       A. Approvisionnements et marchandises</v>
          </cell>
          <cell r="D290" t="str">
            <v xml:space="preserve">       A. Approvisionnements et marchandises</v>
          </cell>
        </row>
        <row r="291">
          <cell r="A291">
            <v>408</v>
          </cell>
          <cell r="B291" t="str">
            <v xml:space="preserve">          1. Inkopen</v>
          </cell>
          <cell r="C291" t="str">
            <v xml:space="preserve">          1. Achats</v>
          </cell>
          <cell r="D291" t="str">
            <v xml:space="preserve">          1. Achats</v>
          </cell>
        </row>
        <row r="292">
          <cell r="A292">
            <v>409</v>
          </cell>
          <cell r="B292" t="str">
            <v xml:space="preserve">          2. Wijziging in de voorraad</v>
          </cell>
          <cell r="C292" t="str">
            <v xml:space="preserve">          2. Variation des stocks</v>
          </cell>
          <cell r="D292" t="str">
            <v xml:space="preserve">          2. Variation des stocks</v>
          </cell>
        </row>
        <row r="293">
          <cell r="A293">
            <v>410</v>
          </cell>
          <cell r="B293" t="str">
            <v xml:space="preserve">       B. Diensten en diverse goederen</v>
          </cell>
          <cell r="C293" t="str">
            <v xml:space="preserve">       B. Services et biens divers</v>
          </cell>
          <cell r="D293" t="str">
            <v xml:space="preserve">       B. Services et biens divers</v>
          </cell>
        </row>
        <row r="294">
          <cell r="A294">
            <v>411</v>
          </cell>
          <cell r="B294" t="str">
            <v xml:space="preserve">       C. Bezoldigingen, sociale lasten en pensioenen</v>
          </cell>
          <cell r="C294" t="str">
            <v xml:space="preserve">       C. Rémunérations, charges sociales et pensions</v>
          </cell>
          <cell r="D294" t="str">
            <v xml:space="preserve">       C. Rémunérations, charges sociales et pensions</v>
          </cell>
        </row>
        <row r="295">
          <cell r="A295">
            <v>412</v>
          </cell>
          <cell r="B295" t="str">
            <v xml:space="preserve">       D. Afschrijvingen en waardeverminderingen op oprichtingskosten, op immateriële en materiële vaste activa</v>
          </cell>
          <cell r="C295" t="str">
            <v xml:space="preserve">       D. Amortissements et réductions de valeur sur frais d'établissement, sur immob. incorporelles et corporelles</v>
          </cell>
          <cell r="D295" t="str">
            <v xml:space="preserve">       D. Amortissements et réductions de valeur sur frais d'établissement, sur immob. incorporelles et corporelles</v>
          </cell>
        </row>
        <row r="296">
          <cell r="A296">
            <v>413</v>
          </cell>
          <cell r="B296" t="str">
            <v xml:space="preserve">       E. Waardeverminderingen op voorraden, bestellingen in uitvoering en handelsvorderingen (toevoegingen +, terugnemingen -)</v>
          </cell>
          <cell r="C296" t="str">
            <v xml:space="preserve">       E. Réductions de valeur sur stocks, sur commandes en cours d'exécution et sur créances commerciales</v>
          </cell>
          <cell r="D296" t="str">
            <v xml:space="preserve">       E. Réductions de valeur sur stocks, sur commandes en cours d'exécution et sur créances commerciales</v>
          </cell>
        </row>
        <row r="297">
          <cell r="A297">
            <v>414</v>
          </cell>
          <cell r="B297" t="str">
            <v xml:space="preserve">       F. Voorzieningen voor risico's en kosten (toevoegingen +, bestedingen en terugnemingen -)</v>
          </cell>
          <cell r="C297" t="str">
            <v xml:space="preserve">       F. Provisions pour risques et charges</v>
          </cell>
          <cell r="D297" t="str">
            <v xml:space="preserve">       F. Provisions pour risques et charges</v>
          </cell>
        </row>
        <row r="298">
          <cell r="A298">
            <v>415</v>
          </cell>
          <cell r="B298" t="str">
            <v xml:space="preserve">       G. Andere bedrijfskosten</v>
          </cell>
          <cell r="C298" t="str">
            <v xml:space="preserve">       G. Autres charges d'exploit</v>
          </cell>
          <cell r="D298" t="str">
            <v xml:space="preserve">       G. Autres charges d'exploit</v>
          </cell>
        </row>
        <row r="299">
          <cell r="A299">
            <v>416</v>
          </cell>
          <cell r="B299" t="str">
            <v xml:space="preserve">       H. Als herstructureringskosten geactiveerde bedrijfskosten</v>
          </cell>
          <cell r="C299" t="str">
            <v xml:space="preserve">       H. Charges d'exploit. portées à l'actif au titre de frais de restructur.</v>
          </cell>
          <cell r="D299" t="str">
            <v xml:space="preserve">       H. Charges d'exploit. portées à l'actif au titre de frais de restructur.</v>
          </cell>
        </row>
        <row r="300">
          <cell r="A300">
            <v>417</v>
          </cell>
          <cell r="B300" t="str">
            <v xml:space="preserve">  III. Bedrijfswinst</v>
          </cell>
          <cell r="C300" t="str">
            <v xml:space="preserve">  III. Bénéfice d'exploitation</v>
          </cell>
          <cell r="D300" t="str">
            <v xml:space="preserve">  III. Bénéfice d'exploitation</v>
          </cell>
        </row>
        <row r="301">
          <cell r="A301">
            <v>418</v>
          </cell>
          <cell r="B301" t="str">
            <v>.      Bedrijfsverlies</v>
          </cell>
          <cell r="C301" t="str">
            <v xml:space="preserve">       Perte d'exploitation</v>
          </cell>
          <cell r="D301" t="str">
            <v xml:space="preserve">       Perte d'exploitation</v>
          </cell>
        </row>
        <row r="302">
          <cell r="A302">
            <v>419</v>
          </cell>
          <cell r="B302" t="str">
            <v xml:space="preserve">    IV. Financiële opbrengsten</v>
          </cell>
          <cell r="C302" t="str">
            <v xml:space="preserve">   IV. Produits financiers</v>
          </cell>
          <cell r="D302" t="str">
            <v xml:space="preserve">   IV. Produits financiers</v>
          </cell>
        </row>
        <row r="303">
          <cell r="A303">
            <v>420</v>
          </cell>
          <cell r="B303" t="str">
            <v xml:space="preserve">       A. Opbrengsten uit financiële vaste activa</v>
          </cell>
          <cell r="C303" t="str">
            <v xml:space="preserve">       A. Produits des immobilisations financières</v>
          </cell>
          <cell r="D303" t="str">
            <v xml:space="preserve">       A. Produits des immobilisations financières</v>
          </cell>
        </row>
        <row r="304">
          <cell r="A304">
            <v>421</v>
          </cell>
          <cell r="B304" t="str">
            <v xml:space="preserve">       B. Opbrengsten uit vlottende activa</v>
          </cell>
          <cell r="C304" t="str">
            <v xml:space="preserve">       B. Produits des actifs circulants</v>
          </cell>
          <cell r="D304" t="str">
            <v xml:space="preserve">       B. Produits des actifs circulants</v>
          </cell>
        </row>
        <row r="305">
          <cell r="A305">
            <v>422</v>
          </cell>
          <cell r="B305" t="str">
            <v xml:space="preserve">       C. Andere financiële opbrengsten</v>
          </cell>
          <cell r="C305" t="str">
            <v xml:space="preserve">       C. Autres produits financiers</v>
          </cell>
          <cell r="D305" t="str">
            <v xml:space="preserve">       C. Autres produits financiers</v>
          </cell>
        </row>
        <row r="306">
          <cell r="A306">
            <v>423</v>
          </cell>
          <cell r="B306" t="str">
            <v xml:space="preserve">    V. Financiële kosten</v>
          </cell>
          <cell r="C306" t="str">
            <v xml:space="preserve">    V. Charges financières</v>
          </cell>
          <cell r="D306" t="str">
            <v xml:space="preserve">    V. Charges financières</v>
          </cell>
        </row>
        <row r="307">
          <cell r="A307">
            <v>424</v>
          </cell>
          <cell r="B307" t="str">
            <v xml:space="preserve">       A. Kosten van schulden</v>
          </cell>
          <cell r="C307" t="str">
            <v xml:space="preserve">       A. Charges des dettes</v>
          </cell>
          <cell r="D307" t="str">
            <v xml:space="preserve">       A. Charges des dettes</v>
          </cell>
        </row>
        <row r="308">
          <cell r="A308">
            <v>425</v>
          </cell>
          <cell r="B308" t="str">
            <v xml:space="preserve">       B. Waardeverminderingen op andere vlottende activa dan bedoeld onder II.E</v>
          </cell>
          <cell r="C308" t="str">
            <v xml:space="preserve">       B. Réductions de valeur sur actifs circulants autres que ceux visés sub. II.E.</v>
          </cell>
          <cell r="D308" t="str">
            <v xml:space="preserve">       B. Réductions de valeur sur actifs circulants autres que ceux visés sub. II.E.</v>
          </cell>
        </row>
        <row r="309">
          <cell r="A309">
            <v>426</v>
          </cell>
          <cell r="B309" t="str">
            <v xml:space="preserve">       C. Andere financiële kosten </v>
          </cell>
          <cell r="C309" t="str">
            <v xml:space="preserve">       C. Autres charges financières</v>
          </cell>
          <cell r="D309" t="str">
            <v xml:space="preserve">       C. Autres charges financières</v>
          </cell>
        </row>
        <row r="310">
          <cell r="A310">
            <v>427</v>
          </cell>
          <cell r="B310" t="str">
            <v xml:space="preserve">   VI. Winst uit de gewone bedrijfsuitoefening, vóór belasting</v>
          </cell>
          <cell r="C310" t="str">
            <v xml:space="preserve">   VI. Bénéfice courant  avant impôts</v>
          </cell>
          <cell r="D310" t="str">
            <v xml:space="preserve">   VI. Bénéfice courant  avant impôts</v>
          </cell>
        </row>
        <row r="311">
          <cell r="A311">
            <v>428</v>
          </cell>
          <cell r="B311" t="str">
            <v xml:space="preserve">       Verlies uit de gewone bedrijfsuitoefening, vóór belasting</v>
          </cell>
          <cell r="C311" t="str">
            <v xml:space="preserve">       Perte courante avant impôts</v>
          </cell>
          <cell r="D311" t="str">
            <v xml:space="preserve">       Perte courante avant impôts</v>
          </cell>
        </row>
        <row r="312">
          <cell r="A312">
            <v>429</v>
          </cell>
          <cell r="B312" t="str">
            <v xml:space="preserve">  VII. Uitzonderlijke opbrengsten</v>
          </cell>
          <cell r="C312" t="str">
            <v xml:space="preserve">  VII. Produits exceptionnels</v>
          </cell>
          <cell r="D312" t="str">
            <v xml:space="preserve">  VII. Produits exceptionnels</v>
          </cell>
        </row>
        <row r="313">
          <cell r="A313">
            <v>430</v>
          </cell>
          <cell r="B313" t="str">
            <v xml:space="preserve">       A. Terugneming van afschrijvingen en van waardeverminderingen op immateriële en materiële vaste activa</v>
          </cell>
          <cell r="C313" t="str">
            <v xml:space="preserve">       A. Reprises d'amortissements et de réductions de valeur sur immobilisations incorporelles et corporelles</v>
          </cell>
          <cell r="D313" t="str">
            <v xml:space="preserve">       A. Reprises d'amortissements et de réductions de valeur sur immobilisations incorporelles et corporelles</v>
          </cell>
        </row>
        <row r="314">
          <cell r="A314">
            <v>431</v>
          </cell>
          <cell r="B314" t="str">
            <v xml:space="preserve">       B. Terugneming van waardeverminderingen op financiële vaste activa</v>
          </cell>
          <cell r="C314" t="str">
            <v xml:space="preserve">       B. Reprises de réductions de valeur sur immobilisations financières</v>
          </cell>
          <cell r="D314" t="str">
            <v xml:space="preserve">       B. Reprises de réductions de valeur sur immobilisations financières</v>
          </cell>
        </row>
        <row r="315">
          <cell r="A315">
            <v>432</v>
          </cell>
          <cell r="B315" t="str">
            <v xml:space="preserve">       C. Terugneming van voorzieningen voor uitzonderlijke risico's en kosten</v>
          </cell>
          <cell r="C315" t="str">
            <v xml:space="preserve">       C. Reprises de provisions pour risques et charges exceptionnels</v>
          </cell>
          <cell r="D315" t="str">
            <v xml:space="preserve">       C. Reprises de provisions pour risques et charges exceptionnels</v>
          </cell>
        </row>
        <row r="316">
          <cell r="A316">
            <v>433</v>
          </cell>
          <cell r="B316" t="str">
            <v xml:space="preserve">       D. Meerwaarden bij de realisatie van vaste activa</v>
          </cell>
          <cell r="C316" t="str">
            <v xml:space="preserve">       D. Plus-values sur réalisation d'actifs immobilisés</v>
          </cell>
          <cell r="D316" t="str">
            <v xml:space="preserve">       D. Plus-values sur réalisation d'actifs immobilisés</v>
          </cell>
        </row>
        <row r="317">
          <cell r="A317">
            <v>434</v>
          </cell>
          <cell r="B317" t="str">
            <v xml:space="preserve">       E. Andere uitzonderlijke opbrengsten</v>
          </cell>
          <cell r="C317" t="str">
            <v xml:space="preserve">       E. Autres produits exceptionnels</v>
          </cell>
          <cell r="D317" t="str">
            <v xml:space="preserve">       E. Autres produits exceptionnels</v>
          </cell>
        </row>
        <row r="318">
          <cell r="A318">
            <v>435</v>
          </cell>
          <cell r="B318" t="str">
            <v>VIII. Uitzonderlijke kosten</v>
          </cell>
          <cell r="C318" t="str">
            <v xml:space="preserve"> VIII. Charges exceptionnelles.</v>
          </cell>
          <cell r="D318" t="str">
            <v xml:space="preserve"> VIII. Charges exceptionnelles.</v>
          </cell>
        </row>
        <row r="319">
          <cell r="A319">
            <v>436</v>
          </cell>
          <cell r="B319" t="str">
            <v xml:space="preserve">       A. Uitzonderlijke afschrijvingen en waardeverminderingen op oprichtingskosten, op immateriële en materiële vaste activa</v>
          </cell>
          <cell r="C319" t="str">
            <v xml:space="preserve">       A. Amortissements et réductions de valeur exceptionnels sur frais d'établissement, sur immobilisations incorporelles et corporelles</v>
          </cell>
          <cell r="D319" t="str">
            <v xml:space="preserve">       A. Amortissements et réductions de valeur exceptionnels sur frais d'établissement, sur immobilisations incorporelles et corporelles</v>
          </cell>
        </row>
        <row r="320">
          <cell r="A320">
            <v>437</v>
          </cell>
          <cell r="B320" t="str">
            <v xml:space="preserve">       B. Waardeverminderingen op financiële vaste activa</v>
          </cell>
          <cell r="C320" t="str">
            <v xml:space="preserve">       B. Réductions de valeur sur immobilisations financières </v>
          </cell>
          <cell r="D320" t="str">
            <v xml:space="preserve">       B. Réductions de valeur sur immobilisations financières </v>
          </cell>
        </row>
        <row r="321">
          <cell r="A321">
            <v>438</v>
          </cell>
          <cell r="B321" t="str">
            <v xml:space="preserve">       C. Voorzieningen voor uitzonderlijke risico's en kosten (toevoegingen +, bestedingen -)</v>
          </cell>
          <cell r="C321" t="str">
            <v xml:space="preserve">       C. Provisions pour risques et charges exceptionnels</v>
          </cell>
          <cell r="D321" t="str">
            <v xml:space="preserve">       C. Provisions pour risques et charges exceptionnels</v>
          </cell>
        </row>
        <row r="322">
          <cell r="A322">
            <v>439</v>
          </cell>
          <cell r="B322" t="str">
            <v xml:space="preserve">       D. Minderwaarden bij de realisatie van vaste activa</v>
          </cell>
          <cell r="C322" t="str">
            <v xml:space="preserve">       D. Moins-values sur réalisation d'actifs immobilisés </v>
          </cell>
          <cell r="D322" t="str">
            <v xml:space="preserve">       D. Moins-values sur réalisation d'actifs immobilisés </v>
          </cell>
        </row>
        <row r="323">
          <cell r="A323">
            <v>440</v>
          </cell>
          <cell r="B323" t="str">
            <v xml:space="preserve">       E. Andere uitzonderlijke kosten</v>
          </cell>
          <cell r="C323" t="str">
            <v xml:space="preserve">       E. Autres charges exceptionnelles</v>
          </cell>
          <cell r="D323" t="str">
            <v xml:space="preserve">       E. Autres charges exceptionnelles</v>
          </cell>
        </row>
        <row r="324">
          <cell r="A324">
            <v>441</v>
          </cell>
          <cell r="B324" t="str">
            <v xml:space="preserve">       F. Als herstructureringskosten geactiveerde uitzonderlijke kosten (-)</v>
          </cell>
          <cell r="C324" t="str">
            <v xml:space="preserve">       F. Charges exceptionnelles portées à l'actif au titre de frais de restructuration (-)</v>
          </cell>
          <cell r="D324" t="str">
            <v xml:space="preserve">       F. Charges exceptionnelles portées à l'actif au titre de frais de restructuration (-)</v>
          </cell>
        </row>
        <row r="325">
          <cell r="A325">
            <v>442</v>
          </cell>
          <cell r="B325" t="str">
            <v xml:space="preserve">   IX. Winst van het boekjaar vóór belasting</v>
          </cell>
          <cell r="C325" t="str">
            <v xml:space="preserve">   IX. Bénéfice de l'exercice avant impôts</v>
          </cell>
          <cell r="D325" t="str">
            <v xml:space="preserve">   IX. Bénéfice de l'exercice avant impôts</v>
          </cell>
        </row>
        <row r="326">
          <cell r="A326">
            <v>443</v>
          </cell>
          <cell r="B326" t="str">
            <v xml:space="preserve">        Verlies van het boekj. vóór belasting</v>
          </cell>
          <cell r="C326" t="str">
            <v xml:space="preserve">       Perte de l'exercice avant impôts</v>
          </cell>
          <cell r="D326" t="str">
            <v xml:space="preserve">       Perte de l'exercice avant impôts</v>
          </cell>
        </row>
        <row r="327">
          <cell r="A327">
            <v>444</v>
          </cell>
          <cell r="B327" t="str">
            <v xml:space="preserve">   IX bis. A. Onttrekking aan de uitgestelde belastingen</v>
          </cell>
          <cell r="C327" t="str">
            <v xml:space="preserve">   IX bis. A. Prélèvements sur les impôts différés      </v>
          </cell>
          <cell r="D327" t="str">
            <v xml:space="preserve">   IX bis. A. Prélèvements sur les impôts différés      </v>
          </cell>
        </row>
        <row r="328">
          <cell r="A328">
            <v>445</v>
          </cell>
          <cell r="B328" t="str">
            <v xml:space="preserve">           B. Overboeking naar de uitgestelde belastingen</v>
          </cell>
          <cell r="C328" t="str">
            <v xml:space="preserve">           B. Transfert aux impôts différés        </v>
          </cell>
          <cell r="D328" t="str">
            <v xml:space="preserve">           B. Transfert aux impôts différés        </v>
          </cell>
        </row>
        <row r="329">
          <cell r="A329">
            <v>446</v>
          </cell>
          <cell r="B329" t="str">
            <v xml:space="preserve">    X. Belastingen op het resultaat</v>
          </cell>
          <cell r="C329" t="str">
            <v xml:space="preserve">    X. Impôts sur le résultat        </v>
          </cell>
          <cell r="D329" t="str">
            <v xml:space="preserve">    X. Impôts sur le résultat        </v>
          </cell>
        </row>
        <row r="330">
          <cell r="A330">
            <v>447</v>
          </cell>
          <cell r="B330" t="str">
            <v xml:space="preserve">       A. Belastingen</v>
          </cell>
          <cell r="C330" t="str">
            <v xml:space="preserve">       A. Impôts</v>
          </cell>
          <cell r="D330" t="str">
            <v xml:space="preserve">       A. Impôts</v>
          </cell>
        </row>
        <row r="331">
          <cell r="A331">
            <v>448</v>
          </cell>
          <cell r="B331" t="str">
            <v xml:space="preserve">       B. Regularisering van belastingen en terugneming van voorzieningen voor belastingen</v>
          </cell>
          <cell r="C331" t="str">
            <v xml:space="preserve">       B. Régularisations d'impôts et reprises de provisions fiscales          </v>
          </cell>
          <cell r="D331" t="str">
            <v xml:space="preserve">       B. Régularisations d'impôts et reprises de provisions fiscales          </v>
          </cell>
        </row>
        <row r="332">
          <cell r="A332">
            <v>449</v>
          </cell>
          <cell r="B332" t="str">
            <v xml:space="preserve">   XI. Winst van het boekjaar</v>
          </cell>
          <cell r="C332" t="str">
            <v xml:space="preserve">   XI. Bénéfice de l'exercice        </v>
          </cell>
          <cell r="D332" t="str">
            <v xml:space="preserve">   XI. Bénéfice de l'exercice        </v>
          </cell>
        </row>
        <row r="333">
          <cell r="A333">
            <v>450</v>
          </cell>
          <cell r="B333" t="str">
            <v xml:space="preserve">       Verlies van het boekjaar</v>
          </cell>
          <cell r="C333" t="str">
            <v xml:space="preserve">       Perte de l'exercice         </v>
          </cell>
          <cell r="D333" t="str">
            <v xml:space="preserve">       Perte de l'exercice         </v>
          </cell>
        </row>
        <row r="334">
          <cell r="A334">
            <v>451</v>
          </cell>
          <cell r="B334" t="str">
            <v xml:space="preserve">  XII. Onttrekking aan de belastingvrije reserves</v>
          </cell>
          <cell r="C334" t="str">
            <v xml:space="preserve">  XII. Prélèvements sur les réserves immunisées</v>
          </cell>
          <cell r="D334" t="str">
            <v xml:space="preserve">  XII. Prélèvements sur les réserves immunisées</v>
          </cell>
        </row>
        <row r="335">
          <cell r="A335">
            <v>452</v>
          </cell>
          <cell r="B335" t="str">
            <v xml:space="preserve">       Overboeking naar de belastingvrije reserves</v>
          </cell>
          <cell r="C335" t="str">
            <v xml:space="preserve">       Transfert aux réserves immunisées      </v>
          </cell>
          <cell r="D335" t="str">
            <v xml:space="preserve">       Transfert aux réserves immunisées      </v>
          </cell>
        </row>
        <row r="336">
          <cell r="A336">
            <v>453</v>
          </cell>
          <cell r="B336" t="str">
            <v xml:space="preserve"> XIII. Te bestemmen winst van het boekjaar</v>
          </cell>
          <cell r="C336" t="str">
            <v xml:space="preserve"> XIII. Bénéfice de l'exercice à affecter</v>
          </cell>
          <cell r="D336" t="str">
            <v xml:space="preserve"> XIII. Bénéfice de l'exercice à affecter</v>
          </cell>
        </row>
        <row r="337">
          <cell r="A337">
            <v>454</v>
          </cell>
          <cell r="B337" t="str">
            <v xml:space="preserve">       Te verwerken verlies van het boekjaar</v>
          </cell>
          <cell r="C337" t="str">
            <v xml:space="preserve">       Perte de l'exercice à affecter</v>
          </cell>
          <cell r="D337" t="str">
            <v xml:space="preserve">       Perte de l'exercice à affecter</v>
          </cell>
        </row>
        <row r="338">
          <cell r="A338">
            <v>455</v>
          </cell>
          <cell r="D338">
            <v>0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ragen"/>
      <sheetName val="Versiebeheer"/>
      <sheetName val="B_gem_ELEK"/>
      <sheetName val="B_gem_GAS"/>
      <sheetName val="Scen123"/>
      <sheetName val="Cont"/>
      <sheetName val="Cont_gemeenten"/>
      <sheetName val="C_EL_kwh_DET"/>
      <sheetName val="B_GAS"/>
      <sheetName val="C_GAS_kwh"/>
      <sheetName val="C_GAS_kwh_ex_saldi"/>
      <sheetName val="SleutelAllen"/>
      <sheetName val="Info"/>
      <sheetName val="B_ELEK"/>
      <sheetName val="C_EL_kW"/>
      <sheetName val="C_EL_kW_excl_saldi"/>
      <sheetName val="C_EL_kwh"/>
      <sheetName val="C_EL_ex_saldi"/>
      <sheetName val="C_EL_ex_saldi_ex_GSC"/>
      <sheetName val="Tbl RAB_kWh_EAN per gemeente"/>
      <sheetName val="Beschr_model"/>
      <sheetName val="Impact_VDS"/>
      <sheetName val="Gem"/>
      <sheetName val="Gem_verbruik_gem"/>
      <sheetName val="raming bonus"/>
      <sheetName val="Res_fusie (2)"/>
      <sheetName val="Impact_tarief_18_19"/>
      <sheetName val="Res_fusie"/>
      <sheetName val="Samenvatting terugnames ELE"/>
      <sheetName val="Verkl_verschil"/>
      <sheetName val="DB_hoofdgemeente (2)"/>
      <sheetName val="SleutelEan"/>
      <sheetName val="Sleutelkwh"/>
      <sheetName val="SleutelPV"/>
      <sheetName val="SleutelRAB"/>
      <sheetName val="SleutelEAN_kW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2">
          <cell r="O2">
            <v>0.5</v>
          </cell>
        </row>
        <row r="3">
          <cell r="O3">
            <v>0.5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AEB3D-CDA1-4E98-AE69-15FB728F8CF5}">
  <dimension ref="A1:Q208"/>
  <sheetViews>
    <sheetView tabSelected="1" zoomScale="85" zoomScaleNormal="85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C16" sqref="A2:C16"/>
    </sheetView>
  </sheetViews>
  <sheetFormatPr defaultColWidth="8.81640625" defaultRowHeight="12.5" x14ac:dyDescent="0.25"/>
  <cols>
    <col min="1" max="1" width="3.453125" style="1" customWidth="1"/>
    <col min="2" max="2" width="60.453125" style="2" customWidth="1"/>
    <col min="3" max="12" width="26.1796875" style="1" customWidth="1"/>
    <col min="13" max="16384" width="8.81640625" style="1"/>
  </cols>
  <sheetData>
    <row r="1" spans="1:17" ht="13" x14ac:dyDescent="0.25">
      <c r="B1" s="35"/>
      <c r="M1" s="19"/>
      <c r="N1" s="19"/>
      <c r="O1" s="19"/>
      <c r="P1" s="19"/>
      <c r="Q1" s="19"/>
    </row>
    <row r="2" spans="1:17" x14ac:dyDescent="0.25">
      <c r="M2" s="19"/>
      <c r="N2" s="19"/>
      <c r="O2" s="19"/>
      <c r="P2" s="19"/>
      <c r="Q2" s="19"/>
    </row>
    <row r="3" spans="1:17" ht="13" x14ac:dyDescent="0.25">
      <c r="C3" s="34" t="s">
        <v>9</v>
      </c>
      <c r="D3" s="34" t="s">
        <v>9</v>
      </c>
      <c r="E3" s="34" t="s">
        <v>9</v>
      </c>
      <c r="F3" s="34" t="s">
        <v>9</v>
      </c>
      <c r="G3" s="34" t="s">
        <v>9</v>
      </c>
      <c r="H3" s="34" t="s">
        <v>9</v>
      </c>
      <c r="I3" s="34" t="s">
        <v>9</v>
      </c>
      <c r="J3" s="34" t="s">
        <v>9</v>
      </c>
      <c r="K3" s="34" t="s">
        <v>9</v>
      </c>
      <c r="L3" s="34" t="s">
        <v>9</v>
      </c>
      <c r="M3" s="19"/>
      <c r="N3" s="19"/>
      <c r="O3" s="19"/>
      <c r="P3" s="19"/>
      <c r="Q3" s="19"/>
    </row>
    <row r="4" spans="1:17" ht="13" x14ac:dyDescent="0.25">
      <c r="C4" s="33" t="s">
        <v>71</v>
      </c>
      <c r="D4" s="33" t="s">
        <v>71</v>
      </c>
      <c r="E4" s="33" t="s">
        <v>71</v>
      </c>
      <c r="F4" s="33" t="s">
        <v>71</v>
      </c>
      <c r="G4" s="33" t="s">
        <v>71</v>
      </c>
      <c r="H4" s="33" t="s">
        <v>71</v>
      </c>
      <c r="I4" s="33" t="s">
        <v>71</v>
      </c>
      <c r="J4" s="33" t="s">
        <v>71</v>
      </c>
      <c r="K4" s="33" t="s">
        <v>71</v>
      </c>
      <c r="L4" s="33" t="s">
        <v>71</v>
      </c>
      <c r="M4" s="19"/>
      <c r="N4" s="19"/>
      <c r="O4" s="19"/>
      <c r="P4" s="19"/>
      <c r="Q4" s="19"/>
    </row>
    <row r="5" spans="1:17" ht="13" x14ac:dyDescent="0.25">
      <c r="C5" s="33">
        <v>2022</v>
      </c>
      <c r="D5" s="33">
        <v>2022</v>
      </c>
      <c r="E5" s="33">
        <v>2022</v>
      </c>
      <c r="F5" s="33">
        <v>2022</v>
      </c>
      <c r="G5" s="33">
        <v>2022</v>
      </c>
      <c r="H5" s="33">
        <v>2022</v>
      </c>
      <c r="I5" s="33">
        <v>2022</v>
      </c>
      <c r="J5" s="33">
        <v>2022</v>
      </c>
      <c r="K5" s="33">
        <v>2022</v>
      </c>
      <c r="L5" s="33">
        <v>2022</v>
      </c>
      <c r="M5" s="19"/>
      <c r="N5" s="19"/>
      <c r="O5" s="19"/>
      <c r="P5" s="19"/>
      <c r="Q5" s="19"/>
    </row>
    <row r="6" spans="1:17" ht="13" x14ac:dyDescent="0.25">
      <c r="C6" s="33" t="s">
        <v>106</v>
      </c>
      <c r="D6" s="33" t="s">
        <v>98</v>
      </c>
      <c r="E6" s="33" t="s">
        <v>99</v>
      </c>
      <c r="F6" s="33" t="s">
        <v>100</v>
      </c>
      <c r="G6" s="33" t="s">
        <v>72</v>
      </c>
      <c r="H6" s="33" t="s">
        <v>101</v>
      </c>
      <c r="I6" s="33" t="s">
        <v>102</v>
      </c>
      <c r="J6" s="33" t="s">
        <v>103</v>
      </c>
      <c r="K6" s="33" t="s">
        <v>104</v>
      </c>
      <c r="L6" s="33" t="s">
        <v>105</v>
      </c>
      <c r="M6" s="19"/>
      <c r="N6" s="19"/>
      <c r="O6" s="19"/>
      <c r="P6" s="19"/>
      <c r="Q6" s="19"/>
    </row>
    <row r="7" spans="1:17" ht="13" x14ac:dyDescent="0.25">
      <c r="C7" s="33" t="s">
        <v>108</v>
      </c>
      <c r="D7" s="33" t="s">
        <v>108</v>
      </c>
      <c r="E7" s="33" t="s">
        <v>108</v>
      </c>
      <c r="F7" s="33" t="s">
        <v>108</v>
      </c>
      <c r="G7" s="33" t="s">
        <v>108</v>
      </c>
      <c r="H7" s="33" t="s">
        <v>108</v>
      </c>
      <c r="I7" s="33" t="s">
        <v>108</v>
      </c>
      <c r="J7" s="33" t="s">
        <v>108</v>
      </c>
      <c r="K7" s="33" t="s">
        <v>108</v>
      </c>
      <c r="L7" s="33" t="s">
        <v>108</v>
      </c>
      <c r="M7" s="19"/>
      <c r="N7" s="19"/>
      <c r="O7" s="19"/>
      <c r="P7" s="19"/>
      <c r="Q7" s="19"/>
    </row>
    <row r="8" spans="1:17" ht="13" x14ac:dyDescent="0.25">
      <c r="C8" s="32"/>
      <c r="D8" s="32"/>
      <c r="E8" s="32"/>
      <c r="F8" s="32"/>
      <c r="G8" s="32"/>
      <c r="H8" s="32"/>
      <c r="I8" s="32"/>
      <c r="J8" s="32"/>
      <c r="K8" s="32"/>
      <c r="L8" s="32"/>
      <c r="M8" s="19"/>
      <c r="N8" s="19"/>
      <c r="O8" s="19"/>
      <c r="P8" s="19"/>
      <c r="Q8" s="19"/>
    </row>
    <row r="9" spans="1:17" ht="13" customHeight="1" x14ac:dyDescent="0.25">
      <c r="B9" s="66" t="s">
        <v>107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19"/>
      <c r="N9" s="19"/>
      <c r="O9" s="19"/>
      <c r="P9" s="19"/>
      <c r="Q9" s="19"/>
    </row>
    <row r="10" spans="1:17" x14ac:dyDescent="0.25">
      <c r="B10" s="67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19"/>
      <c r="N10" s="19"/>
      <c r="O10" s="19"/>
      <c r="P10" s="19"/>
      <c r="Q10" s="19"/>
    </row>
    <row r="11" spans="1:17" x14ac:dyDescent="0.25">
      <c r="B11" s="68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19"/>
      <c r="N11" s="19"/>
      <c r="O11" s="19"/>
      <c r="P11" s="19"/>
      <c r="Q11" s="19"/>
    </row>
    <row r="12" spans="1:17" ht="7" customHeight="1" x14ac:dyDescent="0.25">
      <c r="M12" s="19"/>
      <c r="N12" s="19"/>
      <c r="O12" s="19"/>
      <c r="P12" s="19"/>
      <c r="Q12" s="19"/>
    </row>
    <row r="13" spans="1:17" ht="6" customHeight="1" x14ac:dyDescent="0.25">
      <c r="M13" s="19"/>
      <c r="N13" s="19"/>
      <c r="O13" s="19"/>
      <c r="P13" s="19"/>
      <c r="Q13" s="19"/>
    </row>
    <row r="14" spans="1:17" ht="17.5" customHeight="1" x14ac:dyDescent="0.25">
      <c r="B14" s="36" t="s">
        <v>70</v>
      </c>
      <c r="M14" s="19"/>
      <c r="N14" s="19"/>
      <c r="O14" s="19"/>
      <c r="P14" s="19"/>
      <c r="Q14" s="19"/>
    </row>
    <row r="15" spans="1:17" x14ac:dyDescent="0.25">
      <c r="M15" s="19"/>
      <c r="N15" s="19"/>
      <c r="O15" s="19"/>
      <c r="P15" s="19"/>
      <c r="Q15" s="19"/>
    </row>
    <row r="16" spans="1:17" ht="55.5" customHeight="1" x14ac:dyDescent="0.25">
      <c r="A16" s="1">
        <v>1</v>
      </c>
      <c r="B16" s="14" t="s">
        <v>109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9"/>
      <c r="N16" s="19"/>
      <c r="O16" s="19"/>
      <c r="P16" s="19"/>
      <c r="Q16" s="19"/>
    </row>
    <row r="17" spans="1:17" ht="28" customHeight="1" x14ac:dyDescent="0.25">
      <c r="B17" s="22" t="s">
        <v>3</v>
      </c>
      <c r="C17" s="21">
        <f>+SUM(D17:L17)</f>
        <v>29056935.587989736</v>
      </c>
      <c r="D17" s="21">
        <v>20191783.266927678</v>
      </c>
      <c r="E17" s="21">
        <v>9415037.0785149653</v>
      </c>
      <c r="F17" s="21">
        <v>1002489.3356163959</v>
      </c>
      <c r="G17" s="21">
        <v>-2293412.1543886201</v>
      </c>
      <c r="H17" s="21">
        <v>304369.30704780261</v>
      </c>
      <c r="I17" s="21">
        <v>4839885.7439748049</v>
      </c>
      <c r="J17" s="21">
        <v>1778622.36128964</v>
      </c>
      <c r="K17" s="21">
        <v>-3114693.2329137996</v>
      </c>
      <c r="L17" s="21">
        <v>-3067146.118079131</v>
      </c>
    </row>
    <row r="18" spans="1:17" x14ac:dyDescent="0.25">
      <c r="M18" s="19"/>
      <c r="N18" s="19"/>
      <c r="O18" s="19"/>
      <c r="P18" s="19"/>
      <c r="Q18" s="19"/>
    </row>
    <row r="19" spans="1:17" ht="72.75" customHeight="1" x14ac:dyDescent="0.25">
      <c r="A19" s="1">
        <f>+A16+1</f>
        <v>2</v>
      </c>
      <c r="B19" s="14" t="s">
        <v>33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</row>
    <row r="20" spans="1:17" ht="28" customHeight="1" x14ac:dyDescent="0.25">
      <c r="B20" s="22" t="s">
        <v>3</v>
      </c>
      <c r="C20" s="21">
        <f>+SUM(D20:L20)</f>
        <v>-17893660.444454927</v>
      </c>
      <c r="D20" s="21">
        <v>1866289.5780298393</v>
      </c>
      <c r="E20" s="21">
        <v>-12842620.850190235</v>
      </c>
      <c r="F20" s="21">
        <v>-1205708.6220777645</v>
      </c>
      <c r="G20" s="21">
        <v>-3617735.0118019809</v>
      </c>
      <c r="H20" s="21">
        <v>-3505627.3949484527</v>
      </c>
      <c r="I20" s="21">
        <v>-1066106.8502706145</v>
      </c>
      <c r="J20" s="21">
        <v>19498.180165525642</v>
      </c>
      <c r="K20" s="21">
        <v>-1279682.4882630815</v>
      </c>
      <c r="L20" s="21">
        <v>3738033.0149018359</v>
      </c>
    </row>
    <row r="21" spans="1:17" x14ac:dyDescent="0.25">
      <c r="M21" s="19"/>
      <c r="N21" s="19"/>
      <c r="O21" s="19"/>
      <c r="P21" s="19"/>
      <c r="Q21" s="19"/>
    </row>
    <row r="22" spans="1:17" ht="59.25" customHeight="1" x14ac:dyDescent="0.25">
      <c r="A22" s="1">
        <f>A19+1</f>
        <v>3</v>
      </c>
      <c r="B22" s="14" t="s">
        <v>32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</row>
    <row r="23" spans="1:17" ht="28" customHeight="1" x14ac:dyDescent="0.25">
      <c r="B23" s="22" t="s">
        <v>3</v>
      </c>
      <c r="C23" s="5">
        <f>+SUM(D23:L23)</f>
        <v>385834.15693252534</v>
      </c>
      <c r="D23" s="5">
        <v>66670.437701849689</v>
      </c>
      <c r="E23" s="5">
        <v>58459.869302621453</v>
      </c>
      <c r="F23" s="5">
        <v>8816.9666360106639</v>
      </c>
      <c r="G23" s="5">
        <v>49648.294602209375</v>
      </c>
      <c r="H23" s="5">
        <v>76149.158131159042</v>
      </c>
      <c r="I23" s="5">
        <v>26925.648569039178</v>
      </c>
      <c r="J23" s="5">
        <v>34027.046101354717</v>
      </c>
      <c r="K23" s="5">
        <v>68483.469689238147</v>
      </c>
      <c r="L23" s="5">
        <v>-3346.7338009569771</v>
      </c>
    </row>
    <row r="24" spans="1:17" x14ac:dyDescent="0.25">
      <c r="B24" s="26"/>
      <c r="C24" s="31"/>
      <c r="D24" s="31"/>
      <c r="E24" s="31"/>
      <c r="F24" s="31"/>
      <c r="G24" s="31"/>
      <c r="H24" s="31"/>
      <c r="I24" s="31"/>
      <c r="J24" s="31"/>
      <c r="K24" s="31"/>
      <c r="L24" s="31"/>
    </row>
    <row r="25" spans="1:17" ht="59.25" customHeight="1" x14ac:dyDescent="0.25">
      <c r="A25" s="1">
        <f>+A22+1</f>
        <v>4</v>
      </c>
      <c r="B25" s="14" t="s">
        <v>69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</row>
    <row r="26" spans="1:17" ht="28" customHeight="1" x14ac:dyDescent="0.25">
      <c r="B26" s="22" t="s">
        <v>3</v>
      </c>
      <c r="C26" s="30">
        <f>+SUM(D26:L26)</f>
        <v>-23739.11671395084</v>
      </c>
      <c r="D26" s="30">
        <v>9357.2116809791951</v>
      </c>
      <c r="E26" s="30">
        <v>-30257.690000000002</v>
      </c>
      <c r="F26" s="30">
        <v>-7623.825780221654</v>
      </c>
      <c r="G26" s="30">
        <v>-3285.3270339999999</v>
      </c>
      <c r="H26" s="30">
        <v>2356.8603673333419</v>
      </c>
      <c r="I26" s="30">
        <v>0</v>
      </c>
      <c r="J26" s="30">
        <v>-11269.275948041719</v>
      </c>
      <c r="K26" s="30">
        <v>1137.6399999999999</v>
      </c>
      <c r="L26" s="30">
        <v>15845.289999999999</v>
      </c>
    </row>
    <row r="27" spans="1:17" x14ac:dyDescent="0.25">
      <c r="B27" s="26"/>
      <c r="C27" s="31"/>
      <c r="D27" s="31"/>
      <c r="E27" s="31"/>
      <c r="F27" s="31"/>
      <c r="G27" s="31"/>
      <c r="H27" s="31"/>
      <c r="I27" s="31"/>
      <c r="J27" s="31"/>
      <c r="K27" s="31"/>
      <c r="L27" s="31"/>
    </row>
    <row r="28" spans="1:17" ht="31.5" customHeight="1" x14ac:dyDescent="0.25">
      <c r="A28" s="1">
        <f>+A25+1</f>
        <v>5</v>
      </c>
      <c r="B28" s="14" t="s">
        <v>68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</row>
    <row r="29" spans="1:17" ht="28" customHeight="1" x14ac:dyDescent="0.25">
      <c r="B29" s="22" t="s">
        <v>3</v>
      </c>
      <c r="C29" s="21">
        <f>+SUM(D29:L29)</f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</row>
    <row r="30" spans="1:17" hidden="1" x14ac:dyDescent="0.25">
      <c r="B30" s="16"/>
      <c r="C30" s="25"/>
      <c r="D30" s="25"/>
      <c r="E30" s="25"/>
      <c r="F30" s="25"/>
      <c r="G30" s="25"/>
      <c r="H30" s="25"/>
      <c r="I30" s="25"/>
      <c r="J30" s="25"/>
      <c r="K30" s="25"/>
      <c r="L30" s="25"/>
    </row>
    <row r="31" spans="1:17" ht="31" hidden="1" customHeight="1" x14ac:dyDescent="0.25">
      <c r="A31" s="1">
        <f>+A28+1</f>
        <v>6</v>
      </c>
      <c r="B31" s="39" t="s">
        <v>67</v>
      </c>
      <c r="C31" s="40">
        <f t="shared" ref="C31" si="0">C32*C39</f>
        <v>0</v>
      </c>
      <c r="D31" s="40">
        <v>0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0</v>
      </c>
    </row>
    <row r="32" spans="1:17" ht="48" hidden="1" customHeight="1" x14ac:dyDescent="0.25">
      <c r="B32" s="41" t="s">
        <v>74</v>
      </c>
      <c r="C32" s="42">
        <f t="shared" ref="C32" si="1">+AVERAGE(C33,C36)</f>
        <v>0</v>
      </c>
      <c r="D32" s="42">
        <v>0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</row>
    <row r="33" spans="1:12" ht="36.75" hidden="1" customHeight="1" x14ac:dyDescent="0.25">
      <c r="B33" s="43" t="s">
        <v>75</v>
      </c>
      <c r="C33" s="44">
        <f t="shared" ref="C33" si="2">+SUM(C34:C35)</f>
        <v>0</v>
      </c>
      <c r="D33" s="44">
        <v>0</v>
      </c>
      <c r="E33" s="44">
        <v>0</v>
      </c>
      <c r="F33" s="44">
        <v>0</v>
      </c>
      <c r="G33" s="44">
        <v>0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</row>
    <row r="34" spans="1:12" ht="36.75" hidden="1" customHeight="1" x14ac:dyDescent="0.25">
      <c r="B34" s="45" t="s">
        <v>76</v>
      </c>
      <c r="C34" s="46">
        <f>SUM(D34:L34)</f>
        <v>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</row>
    <row r="35" spans="1:12" ht="36.75" hidden="1" customHeight="1" x14ac:dyDescent="0.25">
      <c r="B35" s="45" t="s">
        <v>77</v>
      </c>
      <c r="C35" s="46">
        <f>SUM(D35:L35)</f>
        <v>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</row>
    <row r="36" spans="1:12" ht="33.65" hidden="1" customHeight="1" x14ac:dyDescent="0.25">
      <c r="B36" s="43" t="s">
        <v>78</v>
      </c>
      <c r="C36" s="44">
        <f t="shared" ref="C36" si="3">+SUM(C37:C38)</f>
        <v>0</v>
      </c>
      <c r="D36" s="44">
        <v>0</v>
      </c>
      <c r="E36" s="44">
        <v>0</v>
      </c>
      <c r="F36" s="44">
        <v>0</v>
      </c>
      <c r="G36" s="44">
        <v>0</v>
      </c>
      <c r="H36" s="44">
        <v>0</v>
      </c>
      <c r="I36" s="44">
        <v>0</v>
      </c>
      <c r="J36" s="44">
        <v>0</v>
      </c>
      <c r="K36" s="44">
        <v>0</v>
      </c>
      <c r="L36" s="44">
        <v>0</v>
      </c>
    </row>
    <row r="37" spans="1:12" ht="36.75" hidden="1" customHeight="1" x14ac:dyDescent="0.25">
      <c r="B37" s="45" t="s">
        <v>79</v>
      </c>
      <c r="C37" s="46">
        <f>SUM(D37:L37)</f>
        <v>0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  <c r="J37" s="46">
        <v>0</v>
      </c>
      <c r="K37" s="46">
        <v>0</v>
      </c>
      <c r="L37" s="46">
        <v>0</v>
      </c>
    </row>
    <row r="38" spans="1:12" ht="36.75" hidden="1" customHeight="1" x14ac:dyDescent="0.25">
      <c r="B38" s="45" t="s">
        <v>80</v>
      </c>
      <c r="C38" s="46">
        <f>SUM(D38:L38)</f>
        <v>0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  <c r="J38" s="46">
        <v>0</v>
      </c>
      <c r="K38" s="46">
        <v>0</v>
      </c>
      <c r="L38" s="46">
        <v>0</v>
      </c>
    </row>
    <row r="39" spans="1:12" ht="29.25" hidden="1" customHeight="1" x14ac:dyDescent="0.25">
      <c r="B39" s="47" t="s">
        <v>81</v>
      </c>
      <c r="C39" s="48">
        <v>6.1000000000000004E-3</v>
      </c>
      <c r="D39" s="48">
        <v>0</v>
      </c>
      <c r="E39" s="48">
        <v>0</v>
      </c>
      <c r="F39" s="48">
        <v>0</v>
      </c>
      <c r="G39" s="48">
        <v>0</v>
      </c>
      <c r="H39" s="48">
        <v>0</v>
      </c>
      <c r="I39" s="48">
        <v>0</v>
      </c>
      <c r="J39" s="48">
        <v>0</v>
      </c>
      <c r="K39" s="48">
        <v>0</v>
      </c>
      <c r="L39" s="48">
        <v>0</v>
      </c>
    </row>
    <row r="40" spans="1:12" x14ac:dyDescent="0.25">
      <c r="B40" s="16"/>
      <c r="C40" s="25"/>
      <c r="D40" s="25"/>
      <c r="E40" s="25"/>
      <c r="F40" s="25"/>
      <c r="G40" s="25"/>
      <c r="H40" s="25"/>
      <c r="I40" s="25"/>
      <c r="J40" s="25"/>
      <c r="K40" s="25"/>
      <c r="L40" s="25"/>
    </row>
    <row r="41" spans="1:12" ht="32.25" customHeight="1" x14ac:dyDescent="0.25">
      <c r="A41" s="1">
        <f>+A31+1</f>
        <v>7</v>
      </c>
      <c r="B41" s="14" t="s">
        <v>110</v>
      </c>
      <c r="C41" s="18">
        <f t="shared" ref="C41:D41" si="4">+C42*C43</f>
        <v>2317.6342201168272</v>
      </c>
      <c r="D41" s="18">
        <f t="shared" si="4"/>
        <v>883.67009692255954</v>
      </c>
      <c r="E41" s="18">
        <f t="shared" ref="E41:L41" si="5">+E42*E43</f>
        <v>5565.3362128618764</v>
      </c>
      <c r="F41" s="18">
        <f t="shared" si="5"/>
        <v>529.67269030511068</v>
      </c>
      <c r="G41" s="18">
        <f t="shared" si="5"/>
        <v>-940.60900310431521</v>
      </c>
      <c r="H41" s="18">
        <f t="shared" si="5"/>
        <v>-364.77657565995128</v>
      </c>
      <c r="I41" s="18">
        <f t="shared" si="5"/>
        <v>-46.549270985794465</v>
      </c>
      <c r="J41" s="18">
        <f t="shared" si="5"/>
        <v>-1964.814164240277</v>
      </c>
      <c r="K41" s="18">
        <f t="shared" si="5"/>
        <v>-1186.9132253461714</v>
      </c>
      <c r="L41" s="18">
        <f t="shared" si="5"/>
        <v>-157.38254063620934</v>
      </c>
    </row>
    <row r="42" spans="1:12" ht="48.75" customHeight="1" x14ac:dyDescent="0.25">
      <c r="B42" s="4" t="s">
        <v>111</v>
      </c>
      <c r="C42" s="30">
        <f>+SUM(D42:L42)</f>
        <v>1545089.4800778849</v>
      </c>
      <c r="D42" s="30">
        <v>589113.39794837299</v>
      </c>
      <c r="E42" s="30">
        <v>3710224.1419079173</v>
      </c>
      <c r="F42" s="30">
        <v>353115.12687007379</v>
      </c>
      <c r="G42" s="30">
        <v>-627072.66873621009</v>
      </c>
      <c r="H42" s="30">
        <v>-243184.38377330085</v>
      </c>
      <c r="I42" s="30">
        <v>-31032.847323862974</v>
      </c>
      <c r="J42" s="30">
        <v>-1309876.109493518</v>
      </c>
      <c r="K42" s="30">
        <v>-791275.4835641142</v>
      </c>
      <c r="L42" s="30">
        <v>-104921.69375747289</v>
      </c>
    </row>
    <row r="43" spans="1:12" ht="33" customHeight="1" x14ac:dyDescent="0.25">
      <c r="B43" s="4" t="s">
        <v>112</v>
      </c>
      <c r="C43" s="37">
        <v>1.5E-3</v>
      </c>
      <c r="D43" s="37">
        <v>1.5E-3</v>
      </c>
      <c r="E43" s="37">
        <v>1.5E-3</v>
      </c>
      <c r="F43" s="37">
        <v>1.5E-3</v>
      </c>
      <c r="G43" s="37">
        <v>1.5E-3</v>
      </c>
      <c r="H43" s="37">
        <v>1.5E-3</v>
      </c>
      <c r="I43" s="37">
        <v>1.5E-3</v>
      </c>
      <c r="J43" s="37">
        <v>1.5E-3</v>
      </c>
      <c r="K43" s="37">
        <v>1.5E-3</v>
      </c>
      <c r="L43" s="37">
        <v>1.5E-3</v>
      </c>
    </row>
    <row r="44" spans="1:12" x14ac:dyDescent="0.25">
      <c r="B44" s="16"/>
      <c r="C44" s="25"/>
      <c r="D44" s="25"/>
      <c r="E44" s="25"/>
      <c r="F44" s="25"/>
      <c r="G44" s="25"/>
      <c r="H44" s="25"/>
      <c r="I44" s="25"/>
      <c r="J44" s="25"/>
      <c r="K44" s="25"/>
      <c r="L44" s="25"/>
    </row>
    <row r="45" spans="1:12" ht="36.65" customHeight="1" x14ac:dyDescent="0.25">
      <c r="A45" s="1">
        <f>A41+1</f>
        <v>8</v>
      </c>
      <c r="B45" s="14" t="s">
        <v>66</v>
      </c>
      <c r="C45" s="18">
        <f t="shared" ref="C45" si="6">C46*C49</f>
        <v>-31443.194834652655</v>
      </c>
      <c r="D45" s="18">
        <f t="shared" ref="D45" si="7">D46*D49</f>
        <v>1120.4013050655881</v>
      </c>
      <c r="E45" s="18">
        <f t="shared" ref="E45:L45" si="8">E46*E49</f>
        <v>-17763.900894179049</v>
      </c>
      <c r="F45" s="18">
        <f t="shared" si="8"/>
        <v>-2116.0020094334286</v>
      </c>
      <c r="G45" s="18">
        <f t="shared" si="8"/>
        <v>-3402.5377830005432</v>
      </c>
      <c r="H45" s="18">
        <f t="shared" si="8"/>
        <v>-3621.3090463819526</v>
      </c>
      <c r="I45" s="18">
        <f t="shared" si="8"/>
        <v>-2920.6209566072548</v>
      </c>
      <c r="J45" s="18">
        <f t="shared" si="8"/>
        <v>-641.32907367809389</v>
      </c>
      <c r="K45" s="18">
        <f t="shared" si="8"/>
        <v>-2793.8688959132028</v>
      </c>
      <c r="L45" s="18">
        <f t="shared" si="8"/>
        <v>695.97251947528571</v>
      </c>
    </row>
    <row r="46" spans="1:12" ht="51" customHeight="1" x14ac:dyDescent="0.25">
      <c r="B46" s="4" t="s">
        <v>82</v>
      </c>
      <c r="C46" s="60">
        <f t="shared" ref="C46" si="9">AVERAGE(C47:C48)</f>
        <v>-20962129.889768437</v>
      </c>
      <c r="D46" s="60">
        <f t="shared" ref="D46" si="10">AVERAGE(D47:D48)</f>
        <v>746934.20337705873</v>
      </c>
      <c r="E46" s="60">
        <f t="shared" ref="E46:L46" si="11">AVERAGE(E47:E48)</f>
        <v>-11842600.596119367</v>
      </c>
      <c r="F46" s="60">
        <f t="shared" si="11"/>
        <v>-1410668.0062889524</v>
      </c>
      <c r="G46" s="60">
        <f t="shared" si="11"/>
        <v>-2268358.5220003622</v>
      </c>
      <c r="H46" s="60">
        <f t="shared" si="11"/>
        <v>-2414206.0309213018</v>
      </c>
      <c r="I46" s="60">
        <f t="shared" si="11"/>
        <v>-1947080.6377381699</v>
      </c>
      <c r="J46" s="60">
        <f t="shared" si="11"/>
        <v>-427552.71578539594</v>
      </c>
      <c r="K46" s="60">
        <f t="shared" si="11"/>
        <v>-1862579.263942135</v>
      </c>
      <c r="L46" s="60">
        <f t="shared" si="11"/>
        <v>463981.67965019046</v>
      </c>
    </row>
    <row r="47" spans="1:12" ht="46" customHeight="1" x14ac:dyDescent="0.25">
      <c r="B47" s="22" t="s">
        <v>83</v>
      </c>
      <c r="C47" s="30">
        <f t="shared" ref="C47:C48" si="12">+SUM(D47:L47)</f>
        <v>-32495675.9698186</v>
      </c>
      <c r="D47" s="30">
        <v>1130469.2137606866</v>
      </c>
      <c r="E47" s="30">
        <v>-18410468.036621422</v>
      </c>
      <c r="F47" s="30">
        <v>-2020444.0088291937</v>
      </c>
      <c r="G47" s="30">
        <v>-3534472.5733174505</v>
      </c>
      <c r="H47" s="30">
        <v>-3723507.527432248</v>
      </c>
      <c r="I47" s="30">
        <v>-2997627.8380262395</v>
      </c>
      <c r="J47" s="30">
        <v>-565767.27037741628</v>
      </c>
      <c r="K47" s="30">
        <v>-3059246.5813024067</v>
      </c>
      <c r="L47" s="30">
        <v>685388.65232709376</v>
      </c>
    </row>
    <row r="48" spans="1:12" ht="46" customHeight="1" x14ac:dyDescent="0.25">
      <c r="B48" s="22" t="s">
        <v>84</v>
      </c>
      <c r="C48" s="30">
        <f t="shared" si="12"/>
        <v>-9428583.8097182736</v>
      </c>
      <c r="D48" s="30">
        <v>363399.192993431</v>
      </c>
      <c r="E48" s="30">
        <v>-5274733.1556173116</v>
      </c>
      <c r="F48" s="30">
        <v>-800892.00374871131</v>
      </c>
      <c r="G48" s="30">
        <v>-1002244.4706832742</v>
      </c>
      <c r="H48" s="30">
        <v>-1104904.5344103558</v>
      </c>
      <c r="I48" s="30">
        <v>-896533.43745010009</v>
      </c>
      <c r="J48" s="30">
        <v>-289338.16119337553</v>
      </c>
      <c r="K48" s="30">
        <v>-665911.94658186357</v>
      </c>
      <c r="L48" s="30">
        <v>242574.70697328716</v>
      </c>
    </row>
    <row r="49" spans="1:12" ht="32.25" customHeight="1" x14ac:dyDescent="0.25">
      <c r="B49" s="4" t="s">
        <v>81</v>
      </c>
      <c r="C49" s="61">
        <f t="shared" ref="C49:L49" si="13">+$D$43</f>
        <v>1.5E-3</v>
      </c>
      <c r="D49" s="61">
        <f t="shared" si="13"/>
        <v>1.5E-3</v>
      </c>
      <c r="E49" s="61">
        <f t="shared" si="13"/>
        <v>1.5E-3</v>
      </c>
      <c r="F49" s="61">
        <f t="shared" si="13"/>
        <v>1.5E-3</v>
      </c>
      <c r="G49" s="61">
        <f t="shared" si="13"/>
        <v>1.5E-3</v>
      </c>
      <c r="H49" s="61">
        <f t="shared" si="13"/>
        <v>1.5E-3</v>
      </c>
      <c r="I49" s="61">
        <f t="shared" si="13"/>
        <v>1.5E-3</v>
      </c>
      <c r="J49" s="61">
        <f t="shared" si="13"/>
        <v>1.5E-3</v>
      </c>
      <c r="K49" s="61">
        <f t="shared" si="13"/>
        <v>1.5E-3</v>
      </c>
      <c r="L49" s="61">
        <f t="shared" si="13"/>
        <v>1.5E-3</v>
      </c>
    </row>
    <row r="50" spans="1:12" x14ac:dyDescent="0.25">
      <c r="B50" s="16"/>
      <c r="C50" s="7"/>
      <c r="D50" s="7"/>
      <c r="E50" s="7"/>
      <c r="F50" s="7"/>
      <c r="G50" s="7"/>
      <c r="H50" s="7"/>
      <c r="I50" s="7"/>
      <c r="J50" s="7"/>
      <c r="K50" s="7"/>
      <c r="L50" s="7"/>
    </row>
    <row r="51" spans="1:12" ht="42" customHeight="1" x14ac:dyDescent="0.25">
      <c r="A51" s="1">
        <f>+A45+1</f>
        <v>9</v>
      </c>
      <c r="B51" s="14" t="s">
        <v>65</v>
      </c>
      <c r="C51" s="18">
        <f t="shared" ref="C51:D51" si="14">C52*C55</f>
        <v>3471.8650199683907</v>
      </c>
      <c r="D51" s="18">
        <f t="shared" si="14"/>
        <v>592.40539577594348</v>
      </c>
      <c r="E51" s="18">
        <f t="shared" ref="E51:L51" si="15">E52*E55</f>
        <v>416.27148044141768</v>
      </c>
      <c r="F51" s="18">
        <f t="shared" si="15"/>
        <v>91.628159670404941</v>
      </c>
      <c r="G51" s="18">
        <f t="shared" si="15"/>
        <v>495.89185370338885</v>
      </c>
      <c r="H51" s="18">
        <f t="shared" si="15"/>
        <v>685.81855810553088</v>
      </c>
      <c r="I51" s="18">
        <f t="shared" si="15"/>
        <v>290.33098310717708</v>
      </c>
      <c r="J51" s="18">
        <f t="shared" si="15"/>
        <v>247.62803577734437</v>
      </c>
      <c r="K51" s="18">
        <f t="shared" si="15"/>
        <v>591.55377751714946</v>
      </c>
      <c r="L51" s="18">
        <f t="shared" si="15"/>
        <v>60.336775870034437</v>
      </c>
    </row>
    <row r="52" spans="1:12" ht="51" customHeight="1" x14ac:dyDescent="0.25">
      <c r="B52" s="4" t="s">
        <v>85</v>
      </c>
      <c r="C52" s="60">
        <f t="shared" ref="C52:D52" si="16">AVERAGE(C53:C54)</f>
        <v>2314576.6799789271</v>
      </c>
      <c r="D52" s="60">
        <f t="shared" si="16"/>
        <v>394936.93051729561</v>
      </c>
      <c r="E52" s="60">
        <f t="shared" ref="E52:L52" si="17">AVERAGE(E53:E54)</f>
        <v>277514.32029427844</v>
      </c>
      <c r="F52" s="60">
        <f t="shared" si="17"/>
        <v>61085.43978026996</v>
      </c>
      <c r="G52" s="60">
        <f t="shared" si="17"/>
        <v>330594.56913559255</v>
      </c>
      <c r="H52" s="60">
        <f t="shared" si="17"/>
        <v>457212.37207035394</v>
      </c>
      <c r="I52" s="60">
        <f t="shared" si="17"/>
        <v>193553.98873811803</v>
      </c>
      <c r="J52" s="60">
        <f t="shared" si="17"/>
        <v>165085.35718489625</v>
      </c>
      <c r="K52" s="60">
        <f t="shared" si="17"/>
        <v>394369.18501143297</v>
      </c>
      <c r="L52" s="60">
        <f t="shared" si="17"/>
        <v>40224.517246689626</v>
      </c>
    </row>
    <row r="53" spans="1:12" ht="46.5" customHeight="1" x14ac:dyDescent="0.25">
      <c r="B53" s="22" t="s">
        <v>86</v>
      </c>
      <c r="C53" s="30">
        <f t="shared" ref="C53:C54" si="18">+SUM(D53:L53)</f>
        <v>2522471.9376194207</v>
      </c>
      <c r="D53" s="30">
        <v>432370.61141505436</v>
      </c>
      <c r="E53" s="30">
        <v>308041.17120335653</v>
      </c>
      <c r="F53" s="30">
        <v>65741.704395880428</v>
      </c>
      <c r="G53" s="30">
        <v>354892.87062667462</v>
      </c>
      <c r="H53" s="30">
        <v>496528.84827779664</v>
      </c>
      <c r="I53" s="30">
        <v>208665.88381712561</v>
      </c>
      <c r="J53" s="30">
        <v>183064.87269008439</v>
      </c>
      <c r="K53" s="30">
        <v>430745.35541324114</v>
      </c>
      <c r="L53" s="30">
        <v>42420.619780207031</v>
      </c>
    </row>
    <row r="54" spans="1:12" ht="45" customHeight="1" x14ac:dyDescent="0.25">
      <c r="B54" s="22" t="s">
        <v>87</v>
      </c>
      <c r="C54" s="30">
        <f t="shared" si="18"/>
        <v>2106681.4223384336</v>
      </c>
      <c r="D54" s="30">
        <v>357503.24961953686</v>
      </c>
      <c r="E54" s="30">
        <v>246987.46938520033</v>
      </c>
      <c r="F54" s="30">
        <v>56429.175164659493</v>
      </c>
      <c r="G54" s="30">
        <v>306296.26764451043</v>
      </c>
      <c r="H54" s="30">
        <v>417895.89586291125</v>
      </c>
      <c r="I54" s="30">
        <v>178442.09365911048</v>
      </c>
      <c r="J54" s="30">
        <v>147105.8416797081</v>
      </c>
      <c r="K54" s="30">
        <v>357993.01460962475</v>
      </c>
      <c r="L54" s="30">
        <v>38028.41471317222</v>
      </c>
    </row>
    <row r="55" spans="1:12" ht="32.25" customHeight="1" x14ac:dyDescent="0.25">
      <c r="B55" s="4" t="s">
        <v>81</v>
      </c>
      <c r="C55" s="61">
        <f t="shared" ref="C55:L55" si="19">+$D$43</f>
        <v>1.5E-3</v>
      </c>
      <c r="D55" s="61">
        <f t="shared" si="19"/>
        <v>1.5E-3</v>
      </c>
      <c r="E55" s="61">
        <f t="shared" si="19"/>
        <v>1.5E-3</v>
      </c>
      <c r="F55" s="61">
        <f t="shared" si="19"/>
        <v>1.5E-3</v>
      </c>
      <c r="G55" s="61">
        <f t="shared" si="19"/>
        <v>1.5E-3</v>
      </c>
      <c r="H55" s="61">
        <f t="shared" si="19"/>
        <v>1.5E-3</v>
      </c>
      <c r="I55" s="61">
        <f t="shared" si="19"/>
        <v>1.5E-3</v>
      </c>
      <c r="J55" s="61">
        <f t="shared" si="19"/>
        <v>1.5E-3</v>
      </c>
      <c r="K55" s="61">
        <f t="shared" si="19"/>
        <v>1.5E-3</v>
      </c>
      <c r="L55" s="61">
        <f t="shared" si="19"/>
        <v>1.5E-3</v>
      </c>
    </row>
    <row r="56" spans="1:12" x14ac:dyDescent="0.25">
      <c r="B56" s="16"/>
      <c r="C56" s="7"/>
      <c r="D56" s="7"/>
      <c r="E56" s="7"/>
      <c r="F56" s="7"/>
      <c r="G56" s="7"/>
      <c r="H56" s="7"/>
      <c r="I56" s="7"/>
      <c r="J56" s="7"/>
      <c r="K56" s="7"/>
      <c r="L56" s="7"/>
    </row>
    <row r="57" spans="1:12" ht="36" customHeight="1" x14ac:dyDescent="0.25">
      <c r="A57" s="1">
        <f>+A51+1</f>
        <v>10</v>
      </c>
      <c r="B57" s="14" t="s">
        <v>64</v>
      </c>
      <c r="C57" s="18">
        <f t="shared" ref="C57:D57" si="20">C58*C61</f>
        <v>-39.433708237134866</v>
      </c>
      <c r="D57" s="18">
        <f t="shared" si="20"/>
        <v>54.323165079984143</v>
      </c>
      <c r="E57" s="18">
        <f t="shared" ref="E57:L57" si="21">E58*E61</f>
        <v>-56.212807500000004</v>
      </c>
      <c r="F57" s="18">
        <f t="shared" si="21"/>
        <v>-18.264054776087399</v>
      </c>
      <c r="G57" s="18">
        <f t="shared" si="21"/>
        <v>-0.92166924149999974</v>
      </c>
      <c r="H57" s="18">
        <f t="shared" si="21"/>
        <v>5.2955042415000193</v>
      </c>
      <c r="I57" s="18">
        <f t="shared" si="21"/>
        <v>0</v>
      </c>
      <c r="J57" s="18">
        <f t="shared" si="21"/>
        <v>-58.08640604103163</v>
      </c>
      <c r="K57" s="18">
        <f t="shared" si="21"/>
        <v>0.81581999999999988</v>
      </c>
      <c r="L57" s="18">
        <f t="shared" si="21"/>
        <v>33.61674</v>
      </c>
    </row>
    <row r="58" spans="1:12" ht="44.25" customHeight="1" x14ac:dyDescent="0.25">
      <c r="B58" s="4" t="s">
        <v>88</v>
      </c>
      <c r="C58" s="60">
        <f t="shared" ref="C58:D58" si="22">AVERAGE(C59:C60)</f>
        <v>-26289.138824756577</v>
      </c>
      <c r="D58" s="60">
        <f t="shared" si="22"/>
        <v>36215.443386656094</v>
      </c>
      <c r="E58" s="60">
        <f t="shared" ref="E58:L58" si="23">AVERAGE(E59:E60)</f>
        <v>-37475.205000000002</v>
      </c>
      <c r="F58" s="60">
        <f t="shared" si="23"/>
        <v>-12176.0365173916</v>
      </c>
      <c r="G58" s="60">
        <f t="shared" si="23"/>
        <v>-614.44616099999985</v>
      </c>
      <c r="H58" s="60">
        <f t="shared" si="23"/>
        <v>3530.3361610000129</v>
      </c>
      <c r="I58" s="60">
        <f t="shared" si="23"/>
        <v>0</v>
      </c>
      <c r="J58" s="60">
        <f t="shared" si="23"/>
        <v>-38724.270694021085</v>
      </c>
      <c r="K58" s="60">
        <f t="shared" si="23"/>
        <v>543.87999999999988</v>
      </c>
      <c r="L58" s="60">
        <f t="shared" si="23"/>
        <v>22411.16</v>
      </c>
    </row>
    <row r="59" spans="1:12" ht="46.5" customHeight="1" x14ac:dyDescent="0.25">
      <c r="B59" s="22" t="s">
        <v>89</v>
      </c>
      <c r="C59" s="30">
        <f t="shared" ref="C59:C60" si="24">+SUM(D59:L59)</f>
        <v>-38158.697181731994</v>
      </c>
      <c r="D59" s="30">
        <v>40894.04922714569</v>
      </c>
      <c r="E59" s="30">
        <v>-52604.05</v>
      </c>
      <c r="F59" s="30">
        <v>-15987.949407502427</v>
      </c>
      <c r="G59" s="30">
        <v>-2257.1096779999998</v>
      </c>
      <c r="H59" s="30">
        <v>4708.7663446666838</v>
      </c>
      <c r="I59" s="30">
        <v>0</v>
      </c>
      <c r="J59" s="30">
        <v>-44358.908668041942</v>
      </c>
      <c r="K59" s="30">
        <v>1112.6999999999998</v>
      </c>
      <c r="L59" s="30">
        <v>30333.805</v>
      </c>
    </row>
    <row r="60" spans="1:12" ht="45" customHeight="1" x14ac:dyDescent="0.25">
      <c r="B60" s="22" t="s">
        <v>90</v>
      </c>
      <c r="C60" s="30">
        <f t="shared" si="24"/>
        <v>-14419.580467781157</v>
      </c>
      <c r="D60" s="30">
        <v>31536.837546166498</v>
      </c>
      <c r="E60" s="30">
        <v>-22346.36</v>
      </c>
      <c r="F60" s="30">
        <v>-8364.1236272807728</v>
      </c>
      <c r="G60" s="30">
        <v>1028.2173560000001</v>
      </c>
      <c r="H60" s="30">
        <v>2351.905977333342</v>
      </c>
      <c r="I60" s="30">
        <v>0</v>
      </c>
      <c r="J60" s="30">
        <v>-33089.632720000227</v>
      </c>
      <c r="K60" s="30">
        <v>-24.94</v>
      </c>
      <c r="L60" s="30">
        <v>14488.514999999999</v>
      </c>
    </row>
    <row r="61" spans="1:12" ht="32.25" customHeight="1" x14ac:dyDescent="0.25">
      <c r="B61" s="4" t="s">
        <v>81</v>
      </c>
      <c r="C61" s="61">
        <f t="shared" ref="C61:L61" si="25">+$D$43</f>
        <v>1.5E-3</v>
      </c>
      <c r="D61" s="61">
        <f t="shared" si="25"/>
        <v>1.5E-3</v>
      </c>
      <c r="E61" s="61">
        <f t="shared" si="25"/>
        <v>1.5E-3</v>
      </c>
      <c r="F61" s="61">
        <f t="shared" si="25"/>
        <v>1.5E-3</v>
      </c>
      <c r="G61" s="61">
        <f t="shared" si="25"/>
        <v>1.5E-3</v>
      </c>
      <c r="H61" s="61">
        <f t="shared" si="25"/>
        <v>1.5E-3</v>
      </c>
      <c r="I61" s="61">
        <f t="shared" si="25"/>
        <v>1.5E-3</v>
      </c>
      <c r="J61" s="61">
        <f t="shared" si="25"/>
        <v>1.5E-3</v>
      </c>
      <c r="K61" s="61">
        <f t="shared" si="25"/>
        <v>1.5E-3</v>
      </c>
      <c r="L61" s="61">
        <f t="shared" si="25"/>
        <v>1.5E-3</v>
      </c>
    </row>
    <row r="62" spans="1:12" x14ac:dyDescent="0.25">
      <c r="B62" s="16"/>
      <c r="C62" s="7"/>
      <c r="D62" s="7"/>
      <c r="E62" s="7"/>
      <c r="F62" s="7"/>
      <c r="G62" s="7"/>
      <c r="H62" s="7"/>
      <c r="I62" s="7"/>
      <c r="J62" s="7"/>
      <c r="K62" s="7"/>
      <c r="L62" s="7"/>
    </row>
    <row r="63" spans="1:12" ht="36" customHeight="1" x14ac:dyDescent="0.25">
      <c r="A63" s="1">
        <f>+A57+1</f>
        <v>11</v>
      </c>
      <c r="B63" s="14" t="s">
        <v>63</v>
      </c>
      <c r="C63" s="18">
        <f t="shared" ref="C63:D63" si="26">C64*C67</f>
        <v>0</v>
      </c>
      <c r="D63" s="18">
        <f t="shared" si="26"/>
        <v>0</v>
      </c>
      <c r="E63" s="18">
        <f t="shared" ref="E63:L63" si="27">E64*E67</f>
        <v>0</v>
      </c>
      <c r="F63" s="18">
        <f t="shared" si="27"/>
        <v>0</v>
      </c>
      <c r="G63" s="18">
        <f t="shared" si="27"/>
        <v>0</v>
      </c>
      <c r="H63" s="18">
        <f t="shared" si="27"/>
        <v>0</v>
      </c>
      <c r="I63" s="18">
        <f t="shared" si="27"/>
        <v>0</v>
      </c>
      <c r="J63" s="18">
        <f t="shared" si="27"/>
        <v>0</v>
      </c>
      <c r="K63" s="18">
        <f t="shared" si="27"/>
        <v>0</v>
      </c>
      <c r="L63" s="18">
        <f t="shared" si="27"/>
        <v>0</v>
      </c>
    </row>
    <row r="64" spans="1:12" ht="44.25" customHeight="1" x14ac:dyDescent="0.25">
      <c r="B64" s="4" t="s">
        <v>91</v>
      </c>
      <c r="C64" s="60">
        <f t="shared" ref="C64:D64" si="28">AVERAGE(C65:C66)</f>
        <v>0</v>
      </c>
      <c r="D64" s="60">
        <f t="shared" si="28"/>
        <v>0</v>
      </c>
      <c r="E64" s="60">
        <f t="shared" ref="E64:L64" si="29">AVERAGE(E65:E66)</f>
        <v>0</v>
      </c>
      <c r="F64" s="60">
        <f t="shared" si="29"/>
        <v>0</v>
      </c>
      <c r="G64" s="60">
        <f t="shared" si="29"/>
        <v>0</v>
      </c>
      <c r="H64" s="60">
        <f t="shared" si="29"/>
        <v>0</v>
      </c>
      <c r="I64" s="60">
        <f t="shared" si="29"/>
        <v>0</v>
      </c>
      <c r="J64" s="60">
        <f t="shared" si="29"/>
        <v>0</v>
      </c>
      <c r="K64" s="60">
        <f t="shared" si="29"/>
        <v>0</v>
      </c>
      <c r="L64" s="60">
        <f t="shared" si="29"/>
        <v>0</v>
      </c>
    </row>
    <row r="65" spans="1:17" ht="46.5" customHeight="1" x14ac:dyDescent="0.25">
      <c r="B65" s="22" t="s">
        <v>92</v>
      </c>
      <c r="C65" s="30">
        <f t="shared" ref="C65:C66" si="30">+SUM(D65:L65)</f>
        <v>0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</row>
    <row r="66" spans="1:17" ht="45" customHeight="1" x14ac:dyDescent="0.25">
      <c r="B66" s="22" t="s">
        <v>93</v>
      </c>
      <c r="C66" s="30">
        <f t="shared" si="30"/>
        <v>0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</row>
    <row r="67" spans="1:17" ht="32.25" customHeight="1" x14ac:dyDescent="0.25">
      <c r="B67" s="4" t="s">
        <v>81</v>
      </c>
      <c r="C67" s="61">
        <f t="shared" ref="C67:L67" si="31">+$D$43</f>
        <v>1.5E-3</v>
      </c>
      <c r="D67" s="61">
        <f t="shared" si="31"/>
        <v>1.5E-3</v>
      </c>
      <c r="E67" s="61">
        <f t="shared" si="31"/>
        <v>1.5E-3</v>
      </c>
      <c r="F67" s="61">
        <f t="shared" si="31"/>
        <v>1.5E-3</v>
      </c>
      <c r="G67" s="61">
        <f t="shared" si="31"/>
        <v>1.5E-3</v>
      </c>
      <c r="H67" s="61">
        <f t="shared" si="31"/>
        <v>1.5E-3</v>
      </c>
      <c r="I67" s="61">
        <f t="shared" si="31"/>
        <v>1.5E-3</v>
      </c>
      <c r="J67" s="61">
        <f t="shared" si="31"/>
        <v>1.5E-3</v>
      </c>
      <c r="K67" s="61">
        <f t="shared" si="31"/>
        <v>1.5E-3</v>
      </c>
      <c r="L67" s="61">
        <f t="shared" si="31"/>
        <v>1.5E-3</v>
      </c>
    </row>
    <row r="68" spans="1:17" x14ac:dyDescent="0.25">
      <c r="M68" s="19"/>
      <c r="N68" s="19"/>
      <c r="O68" s="19"/>
      <c r="P68" s="19"/>
      <c r="Q68" s="19"/>
    </row>
    <row r="69" spans="1:17" x14ac:dyDescent="0.25">
      <c r="M69" s="19"/>
      <c r="N69" s="19"/>
      <c r="O69" s="19"/>
      <c r="P69" s="19"/>
      <c r="Q69" s="19"/>
    </row>
    <row r="70" spans="1:17" ht="17.5" customHeight="1" x14ac:dyDescent="0.25">
      <c r="B70" s="36" t="s">
        <v>62</v>
      </c>
      <c r="M70" s="19"/>
      <c r="N70" s="19"/>
      <c r="O70" s="19"/>
      <c r="P70" s="19"/>
      <c r="Q70" s="19"/>
    </row>
    <row r="71" spans="1:17" x14ac:dyDescent="0.25">
      <c r="M71" s="19"/>
      <c r="N71" s="19"/>
      <c r="O71" s="19"/>
      <c r="P71" s="19"/>
      <c r="Q71" s="19"/>
    </row>
    <row r="72" spans="1:17" ht="55.5" customHeight="1" x14ac:dyDescent="0.25">
      <c r="A72" s="1">
        <f>+A63+1</f>
        <v>12</v>
      </c>
      <c r="B72" s="14" t="s">
        <v>109</v>
      </c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19"/>
      <c r="N72" s="19"/>
      <c r="O72" s="19"/>
      <c r="P72" s="19"/>
      <c r="Q72" s="19"/>
    </row>
    <row r="73" spans="1:17" ht="28" customHeight="1" x14ac:dyDescent="0.25">
      <c r="B73" s="22" t="s">
        <v>2</v>
      </c>
      <c r="C73" s="21">
        <f>+SUM(D73:L73)</f>
        <v>-25529767.266564798</v>
      </c>
      <c r="D73" s="21">
        <v>-19625509.324257553</v>
      </c>
      <c r="E73" s="21">
        <v>-6284186.9700000007</v>
      </c>
      <c r="F73" s="21">
        <v>-843439.78000000014</v>
      </c>
      <c r="G73" s="21">
        <v>2385882.0571427117</v>
      </c>
      <c r="H73" s="21">
        <v>-165146.83302919171</v>
      </c>
      <c r="I73" s="21">
        <v>-4641789.3193961894</v>
      </c>
      <c r="J73" s="21">
        <v>-2489725.2877452597</v>
      </c>
      <c r="K73" s="21">
        <v>3057079.3351868708</v>
      </c>
      <c r="L73" s="21">
        <v>3077068.8555338113</v>
      </c>
    </row>
    <row r="74" spans="1:17" x14ac:dyDescent="0.25">
      <c r="M74" s="19"/>
      <c r="N74" s="19"/>
      <c r="O74" s="19"/>
      <c r="P74" s="19"/>
      <c r="Q74" s="19"/>
    </row>
    <row r="75" spans="1:17" ht="72.75" customHeight="1" x14ac:dyDescent="0.25">
      <c r="A75" s="1">
        <f>+A72+1</f>
        <v>13</v>
      </c>
      <c r="B75" s="14" t="s">
        <v>33</v>
      </c>
      <c r="C75" s="20"/>
      <c r="D75" s="20"/>
      <c r="E75" s="20"/>
      <c r="F75" s="20"/>
      <c r="G75" s="20"/>
      <c r="H75" s="20"/>
      <c r="I75" s="20"/>
      <c r="J75" s="20"/>
      <c r="K75" s="20"/>
      <c r="L75" s="20"/>
    </row>
    <row r="76" spans="1:17" ht="28" customHeight="1" x14ac:dyDescent="0.25">
      <c r="B76" s="22" t="s">
        <v>2</v>
      </c>
      <c r="C76" s="21">
        <f>+SUM(D76:L76)</f>
        <v>-5160516.5377220903</v>
      </c>
      <c r="D76" s="21">
        <v>-1369781.8935085875</v>
      </c>
      <c r="E76" s="21">
        <v>0</v>
      </c>
      <c r="F76" s="21">
        <v>0</v>
      </c>
      <c r="G76" s="21">
        <v>1124260.8339881778</v>
      </c>
      <c r="H76" s="21">
        <v>884940.55232849752</v>
      </c>
      <c r="I76" s="21">
        <v>-998025.77910560626</v>
      </c>
      <c r="J76" s="21">
        <v>-353959.3014312142</v>
      </c>
      <c r="K76" s="21">
        <v>-1106590.9285461064</v>
      </c>
      <c r="L76" s="21">
        <v>-3341360.0214472506</v>
      </c>
    </row>
    <row r="77" spans="1:17" x14ac:dyDescent="0.25">
      <c r="M77" s="19"/>
      <c r="N77" s="19"/>
      <c r="O77" s="19"/>
      <c r="P77" s="19"/>
      <c r="Q77" s="19"/>
    </row>
    <row r="78" spans="1:17" ht="59.25" customHeight="1" x14ac:dyDescent="0.25">
      <c r="A78" s="1">
        <f>A75+1</f>
        <v>14</v>
      </c>
      <c r="B78" s="14" t="s">
        <v>32</v>
      </c>
      <c r="C78" s="20"/>
      <c r="D78" s="20"/>
      <c r="E78" s="20"/>
      <c r="F78" s="20"/>
      <c r="G78" s="20"/>
      <c r="H78" s="20"/>
      <c r="I78" s="20"/>
      <c r="J78" s="20"/>
      <c r="K78" s="20"/>
      <c r="L78" s="20"/>
    </row>
    <row r="79" spans="1:17" ht="28" customHeight="1" x14ac:dyDescent="0.25">
      <c r="B79" s="22" t="s">
        <v>2</v>
      </c>
      <c r="C79" s="5">
        <f>+SUM(D79:L79)</f>
        <v>-909.12996886598194</v>
      </c>
      <c r="D79" s="5">
        <v>-820.19250894276217</v>
      </c>
      <c r="E79" s="5">
        <v>0</v>
      </c>
      <c r="F79" s="5">
        <v>0</v>
      </c>
      <c r="G79" s="5">
        <v>-4465.9638472181741</v>
      </c>
      <c r="H79" s="5">
        <v>-3696.2779074109158</v>
      </c>
      <c r="I79" s="5">
        <v>939.09712345042999</v>
      </c>
      <c r="J79" s="5">
        <v>-88.931696478492739</v>
      </c>
      <c r="K79" s="5">
        <v>136.75250959285131</v>
      </c>
      <c r="L79" s="5">
        <v>7086.3863581410824</v>
      </c>
    </row>
    <row r="80" spans="1:17" x14ac:dyDescent="0.25">
      <c r="M80" s="19"/>
      <c r="N80" s="19"/>
      <c r="O80" s="19"/>
      <c r="P80" s="19"/>
      <c r="Q80" s="19"/>
    </row>
    <row r="81" spans="1:17" x14ac:dyDescent="0.25">
      <c r="M81" s="19"/>
      <c r="N81" s="19"/>
      <c r="O81" s="19"/>
      <c r="P81" s="19"/>
      <c r="Q81" s="19"/>
    </row>
    <row r="82" spans="1:17" ht="17.5" customHeight="1" x14ac:dyDescent="0.25">
      <c r="B82" s="36" t="s">
        <v>61</v>
      </c>
      <c r="M82" s="19"/>
      <c r="N82" s="19"/>
      <c r="O82" s="19"/>
      <c r="P82" s="19"/>
      <c r="Q82" s="19"/>
    </row>
    <row r="83" spans="1:17" x14ac:dyDescent="0.25">
      <c r="M83" s="19"/>
      <c r="N83" s="19"/>
      <c r="O83" s="19"/>
      <c r="P83" s="19"/>
      <c r="Q83" s="19"/>
    </row>
    <row r="84" spans="1:17" x14ac:dyDescent="0.25">
      <c r="M84" s="19"/>
      <c r="N84" s="19"/>
      <c r="O84" s="19"/>
      <c r="P84" s="19"/>
      <c r="Q84" s="19"/>
    </row>
    <row r="85" spans="1:17" ht="17.5" customHeight="1" x14ac:dyDescent="0.25">
      <c r="B85" s="36" t="s">
        <v>60</v>
      </c>
      <c r="M85" s="19"/>
      <c r="N85" s="19"/>
      <c r="O85" s="19"/>
      <c r="P85" s="19"/>
      <c r="Q85" s="19"/>
    </row>
    <row r="86" spans="1:17" x14ac:dyDescent="0.25">
      <c r="M86" s="19"/>
      <c r="N86" s="19"/>
      <c r="O86" s="19"/>
      <c r="P86" s="19"/>
      <c r="Q86" s="19"/>
    </row>
    <row r="87" spans="1:17" ht="55.5" customHeight="1" x14ac:dyDescent="0.25">
      <c r="A87" s="1">
        <f>+A78+1</f>
        <v>15</v>
      </c>
      <c r="B87" s="14" t="s">
        <v>109</v>
      </c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19"/>
      <c r="N87" s="19"/>
      <c r="O87" s="19"/>
      <c r="P87" s="19"/>
      <c r="Q87" s="19"/>
    </row>
    <row r="88" spans="1:17" ht="28" customHeight="1" x14ac:dyDescent="0.25">
      <c r="B88" s="22" t="s">
        <v>1</v>
      </c>
      <c r="C88" s="21">
        <f>+SUM(D88:L88)</f>
        <v>56690.926103232538</v>
      </c>
      <c r="D88" s="21">
        <v>-28930.506282301816</v>
      </c>
      <c r="E88" s="21">
        <v>92293.276046596948</v>
      </c>
      <c r="F88" s="21">
        <v>10498.509464027418</v>
      </c>
      <c r="G88" s="21">
        <v>1542.3773031908461</v>
      </c>
      <c r="H88" s="21">
        <v>-663.54005359333803</v>
      </c>
      <c r="I88" s="21">
        <v>-4705.605235700802</v>
      </c>
      <c r="J88" s="21">
        <v>-15285.407825985309</v>
      </c>
      <c r="K88" s="21">
        <v>111.98070336194974</v>
      </c>
      <c r="L88" s="21">
        <v>1829.841983636634</v>
      </c>
    </row>
    <row r="89" spans="1:17" x14ac:dyDescent="0.25">
      <c r="M89" s="19"/>
      <c r="N89" s="19"/>
      <c r="O89" s="19"/>
      <c r="P89" s="19"/>
      <c r="Q89" s="19"/>
    </row>
    <row r="90" spans="1:17" ht="72.75" customHeight="1" x14ac:dyDescent="0.25">
      <c r="A90" s="1">
        <f>+A87+1</f>
        <v>16</v>
      </c>
      <c r="B90" s="14" t="s">
        <v>33</v>
      </c>
      <c r="C90" s="20"/>
      <c r="D90" s="20"/>
      <c r="E90" s="20"/>
      <c r="F90" s="20"/>
      <c r="G90" s="20"/>
      <c r="H90" s="20"/>
      <c r="I90" s="20"/>
      <c r="J90" s="20"/>
      <c r="K90" s="20"/>
      <c r="L90" s="20"/>
    </row>
    <row r="91" spans="1:17" ht="28" customHeight="1" x14ac:dyDescent="0.25">
      <c r="B91" s="22" t="s">
        <v>1</v>
      </c>
      <c r="C91" s="21">
        <f>+SUM(D91:L91)</f>
        <v>-28705.277487778862</v>
      </c>
      <c r="D91" s="21">
        <v>267143.74561194377</v>
      </c>
      <c r="E91" s="21">
        <v>-293114.0308138738</v>
      </c>
      <c r="F91" s="21">
        <v>-13843.383002717792</v>
      </c>
      <c r="G91" s="21">
        <v>-40581.228382060479</v>
      </c>
      <c r="H91" s="21">
        <v>-2733.5912239296631</v>
      </c>
      <c r="I91" s="21">
        <v>-38273.151959676579</v>
      </c>
      <c r="J91" s="21">
        <v>56474.808439494343</v>
      </c>
      <c r="K91" s="21">
        <v>-8502.7658856870985</v>
      </c>
      <c r="L91" s="21">
        <v>44724.319728728427</v>
      </c>
    </row>
    <row r="92" spans="1:17" x14ac:dyDescent="0.25">
      <c r="M92" s="19"/>
      <c r="N92" s="19"/>
      <c r="O92" s="19"/>
      <c r="P92" s="19"/>
      <c r="Q92" s="19"/>
    </row>
    <row r="93" spans="1:17" ht="59.25" customHeight="1" x14ac:dyDescent="0.25">
      <c r="A93" s="1">
        <f>A90+1</f>
        <v>17</v>
      </c>
      <c r="B93" s="14" t="s">
        <v>32</v>
      </c>
      <c r="C93" s="20"/>
      <c r="D93" s="20"/>
      <c r="E93" s="20"/>
      <c r="F93" s="20"/>
      <c r="G93" s="20"/>
      <c r="H93" s="20"/>
      <c r="I93" s="20"/>
      <c r="J93" s="20"/>
      <c r="K93" s="20"/>
      <c r="L93" s="20"/>
    </row>
    <row r="94" spans="1:17" ht="28" customHeight="1" x14ac:dyDescent="0.25">
      <c r="B94" s="22" t="s">
        <v>1</v>
      </c>
      <c r="C94" s="5">
        <f>+SUM(D94:L94)</f>
        <v>30865.488317327472</v>
      </c>
      <c r="D94" s="5">
        <v>9017.1166026106184</v>
      </c>
      <c r="E94" s="5">
        <v>2593.8325155347657</v>
      </c>
      <c r="F94" s="5">
        <v>495.56259521025618</v>
      </c>
      <c r="G94" s="5">
        <v>3414.2722271729344</v>
      </c>
      <c r="H94" s="5">
        <v>6180.0721911372711</v>
      </c>
      <c r="I94" s="5">
        <v>2359.0444655254769</v>
      </c>
      <c r="J94" s="5">
        <v>2020.9166055000319</v>
      </c>
      <c r="K94" s="5">
        <v>4132.1186047854098</v>
      </c>
      <c r="L94" s="5">
        <v>652.55250985070847</v>
      </c>
    </row>
    <row r="95" spans="1:17" hidden="1" x14ac:dyDescent="0.25">
      <c r="C95" s="25"/>
      <c r="D95" s="25"/>
      <c r="E95" s="25"/>
      <c r="F95" s="25"/>
      <c r="G95" s="25"/>
      <c r="H95" s="25"/>
      <c r="I95" s="25"/>
      <c r="J95" s="25"/>
      <c r="K95" s="25"/>
      <c r="L95" s="25"/>
    </row>
    <row r="96" spans="1:17" ht="29.25" hidden="1" customHeight="1" x14ac:dyDescent="0.25">
      <c r="A96" s="1">
        <f>+A93+1</f>
        <v>18</v>
      </c>
      <c r="B96" s="49" t="s">
        <v>59</v>
      </c>
      <c r="C96" s="46">
        <f t="shared" ref="C96" si="32">SUM(C97:C99)</f>
        <v>0</v>
      </c>
      <c r="D96" s="46">
        <v>0</v>
      </c>
      <c r="E96" s="46">
        <v>0</v>
      </c>
      <c r="F96" s="46">
        <v>0</v>
      </c>
      <c r="G96" s="46">
        <v>0</v>
      </c>
      <c r="H96" s="46">
        <v>0</v>
      </c>
      <c r="I96" s="46">
        <v>0</v>
      </c>
      <c r="J96" s="46">
        <v>0</v>
      </c>
      <c r="K96" s="46">
        <v>0</v>
      </c>
      <c r="L96" s="46">
        <v>0</v>
      </c>
    </row>
    <row r="97" spans="1:12" ht="29.25" hidden="1" customHeight="1" x14ac:dyDescent="0.25">
      <c r="B97" s="43" t="s">
        <v>58</v>
      </c>
      <c r="C97" s="50">
        <f>SUM(D97:L97)</f>
        <v>0</v>
      </c>
      <c r="D97" s="50">
        <v>0</v>
      </c>
      <c r="E97" s="50">
        <v>0</v>
      </c>
      <c r="F97" s="50">
        <v>0</v>
      </c>
      <c r="G97" s="50">
        <v>0</v>
      </c>
      <c r="H97" s="50">
        <v>0</v>
      </c>
      <c r="I97" s="50">
        <v>0</v>
      </c>
      <c r="J97" s="50">
        <v>0</v>
      </c>
      <c r="K97" s="50">
        <v>0</v>
      </c>
      <c r="L97" s="50">
        <v>0</v>
      </c>
    </row>
    <row r="98" spans="1:12" ht="29.25" hidden="1" customHeight="1" x14ac:dyDescent="0.25">
      <c r="B98" s="43" t="s">
        <v>57</v>
      </c>
      <c r="C98" s="50">
        <f>SUM(D98:L98)</f>
        <v>0</v>
      </c>
      <c r="D98" s="50">
        <v>0</v>
      </c>
      <c r="E98" s="50">
        <v>0</v>
      </c>
      <c r="F98" s="50">
        <v>0</v>
      </c>
      <c r="G98" s="50">
        <v>0</v>
      </c>
      <c r="H98" s="50">
        <v>0</v>
      </c>
      <c r="I98" s="50">
        <v>0</v>
      </c>
      <c r="J98" s="50">
        <v>0</v>
      </c>
      <c r="K98" s="50">
        <v>0</v>
      </c>
      <c r="L98" s="50">
        <v>0</v>
      </c>
    </row>
    <row r="99" spans="1:12" ht="29.25" hidden="1" customHeight="1" x14ac:dyDescent="0.25">
      <c r="B99" s="43" t="s">
        <v>56</v>
      </c>
      <c r="C99" s="50">
        <f>SUM(D99:L99)</f>
        <v>0</v>
      </c>
      <c r="D99" s="50">
        <v>0</v>
      </c>
      <c r="E99" s="50">
        <v>0</v>
      </c>
      <c r="F99" s="50">
        <v>0</v>
      </c>
      <c r="G99" s="50">
        <v>0</v>
      </c>
      <c r="H99" s="50">
        <v>0</v>
      </c>
      <c r="I99" s="50">
        <v>0</v>
      </c>
      <c r="J99" s="50">
        <v>0</v>
      </c>
      <c r="K99" s="50">
        <v>0</v>
      </c>
      <c r="L99" s="50">
        <v>0</v>
      </c>
    </row>
    <row r="100" spans="1:12" ht="36.75" hidden="1" customHeight="1" x14ac:dyDescent="0.25">
      <c r="B100" s="49" t="s">
        <v>55</v>
      </c>
      <c r="C100" s="46">
        <f t="shared" ref="C100" si="33">SUM(C101:C103)</f>
        <v>0</v>
      </c>
      <c r="D100" s="46">
        <v>0</v>
      </c>
      <c r="E100" s="46">
        <v>0</v>
      </c>
      <c r="F100" s="46">
        <v>0</v>
      </c>
      <c r="G100" s="46">
        <v>0</v>
      </c>
      <c r="H100" s="46">
        <v>0</v>
      </c>
      <c r="I100" s="46">
        <v>0</v>
      </c>
      <c r="J100" s="46">
        <v>0</v>
      </c>
      <c r="K100" s="46">
        <v>0</v>
      </c>
      <c r="L100" s="46">
        <v>0</v>
      </c>
    </row>
    <row r="101" spans="1:12" ht="29.25" hidden="1" customHeight="1" x14ac:dyDescent="0.25">
      <c r="B101" s="43" t="s">
        <v>54</v>
      </c>
      <c r="C101" s="50">
        <f>SUM(D101:L101)</f>
        <v>0</v>
      </c>
      <c r="D101" s="50">
        <v>0</v>
      </c>
      <c r="E101" s="50">
        <v>0</v>
      </c>
      <c r="F101" s="50">
        <v>0</v>
      </c>
      <c r="G101" s="50">
        <v>0</v>
      </c>
      <c r="H101" s="50">
        <v>0</v>
      </c>
      <c r="I101" s="50">
        <v>0</v>
      </c>
      <c r="J101" s="50">
        <v>0</v>
      </c>
      <c r="K101" s="50">
        <v>0</v>
      </c>
      <c r="L101" s="50">
        <v>0</v>
      </c>
    </row>
    <row r="102" spans="1:12" ht="29.25" hidden="1" customHeight="1" x14ac:dyDescent="0.25">
      <c r="B102" s="43" t="s">
        <v>53</v>
      </c>
      <c r="C102" s="50">
        <f>SUM(D102:L102)</f>
        <v>0</v>
      </c>
      <c r="D102" s="50">
        <v>0</v>
      </c>
      <c r="E102" s="50">
        <v>0</v>
      </c>
      <c r="F102" s="50">
        <v>0</v>
      </c>
      <c r="G102" s="50">
        <v>0</v>
      </c>
      <c r="H102" s="50">
        <v>0</v>
      </c>
      <c r="I102" s="50">
        <v>0</v>
      </c>
      <c r="J102" s="50">
        <v>0</v>
      </c>
      <c r="K102" s="50">
        <v>0</v>
      </c>
      <c r="L102" s="50">
        <v>0</v>
      </c>
    </row>
    <row r="103" spans="1:12" ht="45" hidden="1" customHeight="1" x14ac:dyDescent="0.25">
      <c r="B103" s="43" t="s">
        <v>52</v>
      </c>
      <c r="C103" s="50">
        <f>SUM(D103:L103)</f>
        <v>0</v>
      </c>
      <c r="D103" s="50">
        <v>0</v>
      </c>
      <c r="E103" s="50">
        <v>0</v>
      </c>
      <c r="F103" s="50">
        <v>0</v>
      </c>
      <c r="G103" s="50">
        <v>0</v>
      </c>
      <c r="H103" s="50">
        <v>0</v>
      </c>
      <c r="I103" s="50">
        <v>0</v>
      </c>
      <c r="J103" s="50">
        <v>0</v>
      </c>
      <c r="K103" s="50">
        <v>0</v>
      </c>
      <c r="L103" s="50">
        <v>0</v>
      </c>
    </row>
    <row r="104" spans="1:12" hidden="1" x14ac:dyDescent="0.25">
      <c r="B104" s="29"/>
      <c r="C104" s="28"/>
      <c r="D104" s="28"/>
      <c r="E104" s="28"/>
      <c r="F104" s="28"/>
      <c r="G104" s="28"/>
      <c r="H104" s="28"/>
      <c r="I104" s="28"/>
      <c r="J104" s="28"/>
      <c r="K104" s="28"/>
      <c r="L104" s="28"/>
    </row>
    <row r="105" spans="1:12" ht="33.75" hidden="1" customHeight="1" x14ac:dyDescent="0.25">
      <c r="A105" s="1">
        <f>A96+1</f>
        <v>19</v>
      </c>
      <c r="B105" s="51" t="s">
        <v>51</v>
      </c>
      <c r="C105" s="52"/>
      <c r="D105" s="52"/>
      <c r="E105" s="52"/>
      <c r="F105" s="52"/>
      <c r="G105" s="52"/>
      <c r="H105" s="52"/>
      <c r="I105" s="52"/>
      <c r="J105" s="52"/>
      <c r="K105" s="52"/>
      <c r="L105" s="52"/>
    </row>
    <row r="106" spans="1:12" ht="17.5" hidden="1" customHeight="1" x14ac:dyDescent="0.25">
      <c r="B106" s="53" t="s">
        <v>50</v>
      </c>
      <c r="C106" s="50">
        <f>SUM(D106:L106)</f>
        <v>0</v>
      </c>
      <c r="D106" s="50">
        <v>0</v>
      </c>
      <c r="E106" s="50">
        <v>0</v>
      </c>
      <c r="F106" s="50">
        <v>0</v>
      </c>
      <c r="G106" s="50">
        <v>0</v>
      </c>
      <c r="H106" s="50">
        <v>0</v>
      </c>
      <c r="I106" s="50">
        <v>0</v>
      </c>
      <c r="J106" s="50">
        <v>0</v>
      </c>
      <c r="K106" s="50">
        <v>0</v>
      </c>
      <c r="L106" s="50">
        <v>0</v>
      </c>
    </row>
    <row r="107" spans="1:12" ht="17.5" hidden="1" customHeight="1" x14ac:dyDescent="0.25">
      <c r="B107" s="53" t="s">
        <v>49</v>
      </c>
      <c r="C107" s="50">
        <f>SUM(D107:L107)</f>
        <v>0</v>
      </c>
      <c r="D107" s="50">
        <v>0</v>
      </c>
      <c r="E107" s="50">
        <v>0</v>
      </c>
      <c r="F107" s="50">
        <v>0</v>
      </c>
      <c r="G107" s="50">
        <v>0</v>
      </c>
      <c r="H107" s="50">
        <v>0</v>
      </c>
      <c r="I107" s="50">
        <v>0</v>
      </c>
      <c r="J107" s="50">
        <v>0</v>
      </c>
      <c r="K107" s="50">
        <v>0</v>
      </c>
      <c r="L107" s="50">
        <v>0</v>
      </c>
    </row>
    <row r="108" spans="1:12" ht="13" hidden="1" x14ac:dyDescent="0.25">
      <c r="B108" s="24"/>
      <c r="C108" s="23"/>
      <c r="D108" s="23"/>
      <c r="E108" s="23"/>
      <c r="F108" s="23"/>
      <c r="G108" s="23"/>
      <c r="H108" s="23"/>
      <c r="I108" s="23"/>
      <c r="J108" s="23"/>
      <c r="K108" s="23"/>
      <c r="L108" s="23"/>
    </row>
    <row r="109" spans="1:12" ht="19" hidden="1" customHeight="1" x14ac:dyDescent="0.25">
      <c r="A109" s="1">
        <f>+A105+1</f>
        <v>20</v>
      </c>
      <c r="B109" s="54" t="s">
        <v>48</v>
      </c>
      <c r="C109" s="50">
        <f t="shared" ref="C109" si="34">SUM(C110:C111)</f>
        <v>0</v>
      </c>
      <c r="D109" s="50">
        <v>0</v>
      </c>
      <c r="E109" s="50">
        <v>0</v>
      </c>
      <c r="F109" s="50">
        <v>0</v>
      </c>
      <c r="G109" s="50">
        <v>0</v>
      </c>
      <c r="H109" s="50">
        <v>0</v>
      </c>
      <c r="I109" s="50">
        <v>0</v>
      </c>
      <c r="J109" s="50">
        <v>0</v>
      </c>
      <c r="K109" s="50">
        <v>0</v>
      </c>
      <c r="L109" s="50">
        <v>0</v>
      </c>
    </row>
    <row r="110" spans="1:12" ht="19" hidden="1" customHeight="1" x14ac:dyDescent="0.25">
      <c r="B110" s="53" t="s">
        <v>46</v>
      </c>
      <c r="C110" s="50">
        <f>SUM(D110:L110)</f>
        <v>0</v>
      </c>
      <c r="D110" s="50">
        <v>0</v>
      </c>
      <c r="E110" s="50">
        <v>0</v>
      </c>
      <c r="F110" s="50">
        <v>0</v>
      </c>
      <c r="G110" s="50">
        <v>0</v>
      </c>
      <c r="H110" s="50">
        <v>0</v>
      </c>
      <c r="I110" s="50">
        <v>0</v>
      </c>
      <c r="J110" s="50">
        <v>0</v>
      </c>
      <c r="K110" s="50">
        <v>0</v>
      </c>
      <c r="L110" s="50">
        <v>0</v>
      </c>
    </row>
    <row r="111" spans="1:12" ht="19" hidden="1" customHeight="1" x14ac:dyDescent="0.25">
      <c r="B111" s="53" t="s">
        <v>45</v>
      </c>
      <c r="C111" s="50">
        <f>SUM(D111:L111)</f>
        <v>0</v>
      </c>
      <c r="D111" s="50">
        <v>0</v>
      </c>
      <c r="E111" s="50">
        <v>0</v>
      </c>
      <c r="F111" s="50">
        <v>0</v>
      </c>
      <c r="G111" s="50">
        <v>0</v>
      </c>
      <c r="H111" s="50">
        <v>0</v>
      </c>
      <c r="I111" s="50">
        <v>0</v>
      </c>
      <c r="J111" s="50">
        <v>0</v>
      </c>
      <c r="K111" s="50">
        <v>0</v>
      </c>
      <c r="L111" s="50">
        <v>0</v>
      </c>
    </row>
    <row r="112" spans="1:12" ht="19" hidden="1" customHeight="1" x14ac:dyDescent="0.25">
      <c r="B112" s="54" t="s">
        <v>47</v>
      </c>
      <c r="C112" s="50">
        <f t="shared" ref="C112" si="35">SUM(C113:C114)</f>
        <v>0</v>
      </c>
      <c r="D112" s="50">
        <v>0</v>
      </c>
      <c r="E112" s="50">
        <v>0</v>
      </c>
      <c r="F112" s="50">
        <v>0</v>
      </c>
      <c r="G112" s="50">
        <v>0</v>
      </c>
      <c r="H112" s="50">
        <v>0</v>
      </c>
      <c r="I112" s="50">
        <v>0</v>
      </c>
      <c r="J112" s="50">
        <v>0</v>
      </c>
      <c r="K112" s="50">
        <v>0</v>
      </c>
      <c r="L112" s="50">
        <v>0</v>
      </c>
    </row>
    <row r="113" spans="1:12" ht="19" hidden="1" customHeight="1" x14ac:dyDescent="0.25">
      <c r="B113" s="53" t="s">
        <v>46</v>
      </c>
      <c r="C113" s="50">
        <f>SUM(D113:L113)</f>
        <v>0</v>
      </c>
      <c r="D113" s="50">
        <v>0</v>
      </c>
      <c r="E113" s="50">
        <v>0</v>
      </c>
      <c r="F113" s="50">
        <v>0</v>
      </c>
      <c r="G113" s="50">
        <v>0</v>
      </c>
      <c r="H113" s="50">
        <v>0</v>
      </c>
      <c r="I113" s="50">
        <v>0</v>
      </c>
      <c r="J113" s="50">
        <v>0</v>
      </c>
      <c r="K113" s="50">
        <v>0</v>
      </c>
      <c r="L113" s="50">
        <v>0</v>
      </c>
    </row>
    <row r="114" spans="1:12" ht="19" hidden="1" customHeight="1" x14ac:dyDescent="0.25">
      <c r="B114" s="53" t="s">
        <v>45</v>
      </c>
      <c r="C114" s="50">
        <f>SUM(D114:L114)</f>
        <v>0</v>
      </c>
      <c r="D114" s="50">
        <v>0</v>
      </c>
      <c r="E114" s="50">
        <v>0</v>
      </c>
      <c r="F114" s="50">
        <v>0</v>
      </c>
      <c r="G114" s="50">
        <v>0</v>
      </c>
      <c r="H114" s="50">
        <v>0</v>
      </c>
      <c r="I114" s="50">
        <v>0</v>
      </c>
      <c r="J114" s="50">
        <v>0</v>
      </c>
      <c r="K114" s="50">
        <v>0</v>
      </c>
      <c r="L114" s="50">
        <v>0</v>
      </c>
    </row>
    <row r="115" spans="1:12" ht="13" hidden="1" x14ac:dyDescent="0.25">
      <c r="B115" s="24"/>
      <c r="C115" s="23"/>
      <c r="D115" s="23"/>
      <c r="E115" s="23"/>
      <c r="F115" s="23"/>
      <c r="G115" s="23"/>
      <c r="H115" s="23"/>
      <c r="I115" s="23"/>
      <c r="J115" s="23"/>
      <c r="K115" s="23"/>
      <c r="L115" s="23"/>
    </row>
    <row r="116" spans="1:12" ht="33.75" hidden="1" customHeight="1" x14ac:dyDescent="0.25">
      <c r="A116" s="1">
        <f>+A109+1</f>
        <v>21</v>
      </c>
      <c r="B116" s="55" t="s">
        <v>44</v>
      </c>
      <c r="C116" s="46">
        <f>SUM(D116:L116)</f>
        <v>0</v>
      </c>
      <c r="D116" s="46">
        <v>0</v>
      </c>
      <c r="E116" s="46">
        <v>0</v>
      </c>
      <c r="F116" s="46">
        <v>0</v>
      </c>
      <c r="G116" s="46">
        <v>0</v>
      </c>
      <c r="H116" s="46">
        <v>0</v>
      </c>
      <c r="I116" s="46">
        <v>0</v>
      </c>
      <c r="J116" s="46">
        <v>0</v>
      </c>
      <c r="K116" s="46">
        <v>0</v>
      </c>
      <c r="L116" s="46">
        <v>0</v>
      </c>
    </row>
    <row r="117" spans="1:12" hidden="1" x14ac:dyDescent="0.25">
      <c r="B117" s="26"/>
      <c r="C117" s="23"/>
      <c r="D117" s="23"/>
      <c r="E117" s="23"/>
      <c r="F117" s="23"/>
      <c r="G117" s="23"/>
      <c r="H117" s="23"/>
      <c r="I117" s="23"/>
      <c r="J117" s="23"/>
      <c r="K117" s="23"/>
      <c r="L117" s="23"/>
    </row>
    <row r="118" spans="1:12" ht="32.25" hidden="1" customHeight="1" x14ac:dyDescent="0.25">
      <c r="A118" s="1">
        <f>A116+1</f>
        <v>22</v>
      </c>
      <c r="B118" s="55" t="s">
        <v>43</v>
      </c>
      <c r="C118" s="46">
        <f>SUM(D118:L118)</f>
        <v>0</v>
      </c>
      <c r="D118" s="46">
        <v>0</v>
      </c>
      <c r="E118" s="46">
        <v>0</v>
      </c>
      <c r="F118" s="46">
        <v>0</v>
      </c>
      <c r="G118" s="46">
        <v>0</v>
      </c>
      <c r="H118" s="46">
        <v>0</v>
      </c>
      <c r="I118" s="46">
        <v>0</v>
      </c>
      <c r="J118" s="46">
        <v>0</v>
      </c>
      <c r="K118" s="46">
        <v>0</v>
      </c>
      <c r="L118" s="46">
        <v>0</v>
      </c>
    </row>
    <row r="119" spans="1:12" hidden="1" x14ac:dyDescent="0.25">
      <c r="B119" s="16"/>
      <c r="C119" s="25"/>
      <c r="D119" s="25"/>
      <c r="E119" s="25"/>
      <c r="F119" s="25"/>
      <c r="G119" s="25"/>
      <c r="H119" s="25"/>
      <c r="I119" s="25"/>
      <c r="J119" s="25"/>
      <c r="K119" s="25"/>
      <c r="L119" s="25"/>
    </row>
    <row r="120" spans="1:12" ht="61.5" hidden="1" customHeight="1" x14ac:dyDescent="0.25">
      <c r="A120" s="1">
        <f>A118+1</f>
        <v>23</v>
      </c>
      <c r="B120" s="51" t="s">
        <v>42</v>
      </c>
      <c r="C120" s="46"/>
      <c r="D120" s="46"/>
      <c r="E120" s="46"/>
      <c r="F120" s="46"/>
      <c r="G120" s="46"/>
      <c r="H120" s="46"/>
      <c r="I120" s="46"/>
      <c r="J120" s="46"/>
      <c r="K120" s="46"/>
      <c r="L120" s="46"/>
    </row>
    <row r="121" spans="1:12" ht="15.65" hidden="1" customHeight="1" x14ac:dyDescent="0.25">
      <c r="B121" s="53" t="s">
        <v>41</v>
      </c>
      <c r="C121" s="50">
        <f>SUM(D121:L121)</f>
        <v>0</v>
      </c>
      <c r="D121" s="50">
        <v>0</v>
      </c>
      <c r="E121" s="50">
        <v>0</v>
      </c>
      <c r="F121" s="50">
        <v>0</v>
      </c>
      <c r="G121" s="50">
        <v>0</v>
      </c>
      <c r="H121" s="50">
        <v>0</v>
      </c>
      <c r="I121" s="50">
        <v>0</v>
      </c>
      <c r="J121" s="50">
        <v>0</v>
      </c>
      <c r="K121" s="50">
        <v>0</v>
      </c>
      <c r="L121" s="50">
        <v>0</v>
      </c>
    </row>
    <row r="122" spans="1:12" ht="15.65" hidden="1" customHeight="1" x14ac:dyDescent="0.25">
      <c r="B122" s="53" t="s">
        <v>40</v>
      </c>
      <c r="C122" s="50">
        <f>SUM(D122:L122)</f>
        <v>0</v>
      </c>
      <c r="D122" s="50">
        <v>0</v>
      </c>
      <c r="E122" s="50">
        <v>0</v>
      </c>
      <c r="F122" s="50">
        <v>0</v>
      </c>
      <c r="G122" s="50">
        <v>0</v>
      </c>
      <c r="H122" s="50">
        <v>0</v>
      </c>
      <c r="I122" s="50">
        <v>0</v>
      </c>
      <c r="J122" s="50">
        <v>0</v>
      </c>
      <c r="K122" s="50">
        <v>0</v>
      </c>
      <c r="L122" s="50">
        <v>0</v>
      </c>
    </row>
    <row r="123" spans="1:12" hidden="1" x14ac:dyDescent="0.25">
      <c r="B123" s="16"/>
      <c r="C123" s="25"/>
      <c r="D123" s="25"/>
      <c r="E123" s="25"/>
      <c r="F123" s="25"/>
      <c r="G123" s="25"/>
      <c r="H123" s="25"/>
      <c r="I123" s="25"/>
      <c r="J123" s="25"/>
      <c r="K123" s="25"/>
      <c r="L123" s="25"/>
    </row>
    <row r="124" spans="1:12" ht="36.65" hidden="1" customHeight="1" x14ac:dyDescent="0.25">
      <c r="A124" s="1">
        <f>+A120+1</f>
        <v>24</v>
      </c>
      <c r="B124" s="49" t="s">
        <v>39</v>
      </c>
      <c r="C124" s="46"/>
      <c r="D124" s="46"/>
      <c r="E124" s="46"/>
      <c r="F124" s="46"/>
      <c r="G124" s="46"/>
      <c r="H124" s="46"/>
      <c r="I124" s="46"/>
      <c r="J124" s="46"/>
      <c r="K124" s="46"/>
      <c r="L124" s="46"/>
    </row>
    <row r="125" spans="1:12" ht="20.149999999999999" hidden="1" customHeight="1" x14ac:dyDescent="0.25">
      <c r="B125" s="53" t="s">
        <v>37</v>
      </c>
      <c r="C125" s="50">
        <f>SUM(D125:L125)</f>
        <v>0</v>
      </c>
      <c r="D125" s="50">
        <v>0</v>
      </c>
      <c r="E125" s="50">
        <v>0</v>
      </c>
      <c r="F125" s="50">
        <v>0</v>
      </c>
      <c r="G125" s="50">
        <v>0</v>
      </c>
      <c r="H125" s="50">
        <v>0</v>
      </c>
      <c r="I125" s="50">
        <v>0</v>
      </c>
      <c r="J125" s="50">
        <v>0</v>
      </c>
      <c r="K125" s="50">
        <v>0</v>
      </c>
      <c r="L125" s="50">
        <v>0</v>
      </c>
    </row>
    <row r="126" spans="1:12" ht="20.149999999999999" hidden="1" customHeight="1" x14ac:dyDescent="0.25">
      <c r="B126" s="53" t="s">
        <v>36</v>
      </c>
      <c r="C126" s="50">
        <f>SUM(D126:L126)</f>
        <v>0</v>
      </c>
      <c r="D126" s="50">
        <v>0</v>
      </c>
      <c r="E126" s="50">
        <v>0</v>
      </c>
      <c r="F126" s="50">
        <v>0</v>
      </c>
      <c r="G126" s="50">
        <v>0</v>
      </c>
      <c r="H126" s="50">
        <v>0</v>
      </c>
      <c r="I126" s="50">
        <v>0</v>
      </c>
      <c r="J126" s="50">
        <v>0</v>
      </c>
      <c r="K126" s="50">
        <v>0</v>
      </c>
      <c r="L126" s="50">
        <v>0</v>
      </c>
    </row>
    <row r="127" spans="1:12" hidden="1" x14ac:dyDescent="0.25">
      <c r="B127" s="16"/>
      <c r="C127" s="25"/>
      <c r="D127" s="25"/>
      <c r="E127" s="25"/>
      <c r="F127" s="25"/>
      <c r="G127" s="25"/>
      <c r="H127" s="25"/>
      <c r="I127" s="25"/>
      <c r="J127" s="25"/>
      <c r="K127" s="25"/>
      <c r="L127" s="25"/>
    </row>
    <row r="128" spans="1:12" ht="27.65" hidden="1" customHeight="1" x14ac:dyDescent="0.25">
      <c r="A128" s="1">
        <f>+A124+1</f>
        <v>25</v>
      </c>
      <c r="B128" s="49" t="s">
        <v>38</v>
      </c>
      <c r="C128" s="46"/>
      <c r="D128" s="46"/>
      <c r="E128" s="46"/>
      <c r="F128" s="46"/>
      <c r="G128" s="46"/>
      <c r="H128" s="46"/>
      <c r="I128" s="46"/>
      <c r="J128" s="46"/>
      <c r="K128" s="46"/>
      <c r="L128" s="46"/>
    </row>
    <row r="129" spans="1:17" ht="20.149999999999999" hidden="1" customHeight="1" x14ac:dyDescent="0.25">
      <c r="B129" s="53" t="s">
        <v>37</v>
      </c>
      <c r="C129" s="50">
        <f>SUM(D129:L129)</f>
        <v>0</v>
      </c>
      <c r="D129" s="50">
        <v>0</v>
      </c>
      <c r="E129" s="50">
        <v>0</v>
      </c>
      <c r="F129" s="50">
        <v>0</v>
      </c>
      <c r="G129" s="50">
        <v>0</v>
      </c>
      <c r="H129" s="50">
        <v>0</v>
      </c>
      <c r="I129" s="50">
        <v>0</v>
      </c>
      <c r="J129" s="50">
        <v>0</v>
      </c>
      <c r="K129" s="50">
        <v>0</v>
      </c>
      <c r="L129" s="50">
        <v>0</v>
      </c>
    </row>
    <row r="130" spans="1:17" ht="20.149999999999999" hidden="1" customHeight="1" x14ac:dyDescent="0.25">
      <c r="B130" s="53" t="s">
        <v>36</v>
      </c>
      <c r="C130" s="50">
        <f>SUM(D130:L130)</f>
        <v>0</v>
      </c>
      <c r="D130" s="50">
        <v>0</v>
      </c>
      <c r="E130" s="50">
        <v>0</v>
      </c>
      <c r="F130" s="50">
        <v>0</v>
      </c>
      <c r="G130" s="50">
        <v>0</v>
      </c>
      <c r="H130" s="50">
        <v>0</v>
      </c>
      <c r="I130" s="50">
        <v>0</v>
      </c>
      <c r="J130" s="50">
        <v>0</v>
      </c>
      <c r="K130" s="50">
        <v>0</v>
      </c>
      <c r="L130" s="50">
        <v>0</v>
      </c>
    </row>
    <row r="131" spans="1:17" ht="13" hidden="1" x14ac:dyDescent="0.25">
      <c r="B131" s="24"/>
      <c r="C131" s="23"/>
      <c r="D131" s="23"/>
      <c r="E131" s="23"/>
      <c r="F131" s="23"/>
      <c r="G131" s="23"/>
      <c r="H131" s="23"/>
      <c r="I131" s="23"/>
      <c r="J131" s="23"/>
      <c r="K131" s="23"/>
      <c r="L131" s="23"/>
    </row>
    <row r="132" spans="1:17" ht="33.75" hidden="1" customHeight="1" x14ac:dyDescent="0.25">
      <c r="A132" s="1">
        <f>+A128+1</f>
        <v>26</v>
      </c>
      <c r="B132" s="39" t="s">
        <v>35</v>
      </c>
      <c r="C132" s="46">
        <f>SUM(D132:L132)</f>
        <v>0</v>
      </c>
      <c r="D132" s="46">
        <v>0</v>
      </c>
      <c r="E132" s="46">
        <v>0</v>
      </c>
      <c r="F132" s="46">
        <v>0</v>
      </c>
      <c r="G132" s="46">
        <v>0</v>
      </c>
      <c r="H132" s="46">
        <v>0</v>
      </c>
      <c r="I132" s="46">
        <v>0</v>
      </c>
      <c r="J132" s="46">
        <v>0</v>
      </c>
      <c r="K132" s="46">
        <v>0</v>
      </c>
      <c r="L132" s="46">
        <v>0</v>
      </c>
    </row>
    <row r="133" spans="1:17" hidden="1" x14ac:dyDescent="0.25">
      <c r="M133" s="19"/>
      <c r="N133" s="19"/>
      <c r="O133" s="19"/>
      <c r="P133" s="19"/>
      <c r="Q133" s="19"/>
    </row>
    <row r="134" spans="1:17" hidden="1" x14ac:dyDescent="0.25">
      <c r="M134" s="19"/>
      <c r="N134" s="19"/>
      <c r="O134" s="19"/>
      <c r="P134" s="19"/>
      <c r="Q134" s="19"/>
    </row>
    <row r="135" spans="1:17" ht="17.5" hidden="1" customHeight="1" x14ac:dyDescent="0.25">
      <c r="B135" s="36" t="s">
        <v>34</v>
      </c>
      <c r="M135" s="19"/>
      <c r="N135" s="19"/>
      <c r="O135" s="19"/>
      <c r="P135" s="19"/>
      <c r="Q135" s="19"/>
    </row>
    <row r="136" spans="1:17" hidden="1" x14ac:dyDescent="0.25">
      <c r="M136" s="19"/>
      <c r="N136" s="19"/>
      <c r="O136" s="19"/>
      <c r="P136" s="19"/>
      <c r="Q136" s="19"/>
    </row>
    <row r="137" spans="1:17" ht="55.5" hidden="1" customHeight="1" x14ac:dyDescent="0.25">
      <c r="A137" s="1">
        <f>+A132+1</f>
        <v>27</v>
      </c>
      <c r="B137" s="49" t="s">
        <v>73</v>
      </c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19"/>
      <c r="N137" s="19"/>
      <c r="O137" s="19"/>
      <c r="P137" s="19"/>
      <c r="Q137" s="19"/>
    </row>
    <row r="138" spans="1:17" ht="28" hidden="1" customHeight="1" x14ac:dyDescent="0.25">
      <c r="B138" s="43" t="s">
        <v>0</v>
      </c>
      <c r="C138" s="59">
        <f>SUM(D138:L138)</f>
        <v>0</v>
      </c>
      <c r="D138" s="59">
        <v>0</v>
      </c>
      <c r="E138" s="59">
        <v>0</v>
      </c>
      <c r="F138" s="59">
        <v>0</v>
      </c>
      <c r="G138" s="59">
        <v>0</v>
      </c>
      <c r="H138" s="59">
        <v>0</v>
      </c>
      <c r="I138" s="59">
        <v>0</v>
      </c>
      <c r="J138" s="59">
        <v>0</v>
      </c>
      <c r="K138" s="59">
        <v>0</v>
      </c>
      <c r="L138" s="59">
        <v>0</v>
      </c>
    </row>
    <row r="139" spans="1:17" hidden="1" x14ac:dyDescent="0.25">
      <c r="M139" s="19"/>
      <c r="N139" s="19"/>
      <c r="O139" s="19"/>
      <c r="P139" s="19"/>
      <c r="Q139" s="19"/>
    </row>
    <row r="140" spans="1:17" ht="72.75" hidden="1" customHeight="1" x14ac:dyDescent="0.25">
      <c r="A140" s="1">
        <f>+A137+1</f>
        <v>28</v>
      </c>
      <c r="B140" s="49" t="s">
        <v>33</v>
      </c>
      <c r="C140" s="52"/>
      <c r="D140" s="52"/>
      <c r="E140" s="52"/>
      <c r="F140" s="52"/>
      <c r="G140" s="52"/>
      <c r="H140" s="52"/>
      <c r="I140" s="52"/>
      <c r="J140" s="52"/>
      <c r="K140" s="52"/>
      <c r="L140" s="52"/>
    </row>
    <row r="141" spans="1:17" ht="28" hidden="1" customHeight="1" x14ac:dyDescent="0.25">
      <c r="B141" s="43" t="s">
        <v>0</v>
      </c>
      <c r="C141" s="59">
        <f>SUM(D141:L141)</f>
        <v>0</v>
      </c>
      <c r="D141" s="59">
        <v>0</v>
      </c>
      <c r="E141" s="59">
        <v>0</v>
      </c>
      <c r="F141" s="59">
        <v>0</v>
      </c>
      <c r="G141" s="59">
        <v>0</v>
      </c>
      <c r="H141" s="59">
        <v>0</v>
      </c>
      <c r="I141" s="59">
        <v>0</v>
      </c>
      <c r="J141" s="59">
        <v>0</v>
      </c>
      <c r="K141" s="59">
        <v>0</v>
      </c>
      <c r="L141" s="59">
        <v>0</v>
      </c>
    </row>
    <row r="142" spans="1:17" hidden="1" x14ac:dyDescent="0.25">
      <c r="M142" s="19"/>
      <c r="N142" s="19"/>
      <c r="O142" s="19"/>
      <c r="P142" s="19"/>
      <c r="Q142" s="19"/>
    </row>
    <row r="143" spans="1:17" ht="59.25" hidden="1" customHeight="1" x14ac:dyDescent="0.25">
      <c r="A143" s="1">
        <f>A140+1</f>
        <v>29</v>
      </c>
      <c r="B143" s="49" t="s">
        <v>32</v>
      </c>
      <c r="C143" s="52"/>
      <c r="D143" s="52"/>
      <c r="E143" s="52"/>
      <c r="F143" s="52"/>
      <c r="G143" s="52"/>
      <c r="H143" s="52"/>
      <c r="I143" s="52"/>
      <c r="J143" s="52"/>
      <c r="K143" s="52"/>
      <c r="L143" s="52"/>
    </row>
    <row r="144" spans="1:17" ht="28" hidden="1" customHeight="1" x14ac:dyDescent="0.25">
      <c r="B144" s="43" t="s">
        <v>0</v>
      </c>
      <c r="C144" s="42">
        <f>SUM(D144:L144)</f>
        <v>0</v>
      </c>
      <c r="D144" s="42">
        <v>0</v>
      </c>
      <c r="E144" s="42">
        <v>0</v>
      </c>
      <c r="F144" s="42">
        <v>0</v>
      </c>
      <c r="G144" s="42">
        <v>0</v>
      </c>
      <c r="H144" s="42">
        <v>0</v>
      </c>
      <c r="I144" s="42">
        <v>0</v>
      </c>
      <c r="J144" s="42">
        <v>0</v>
      </c>
      <c r="K144" s="42">
        <v>0</v>
      </c>
      <c r="L144" s="42">
        <v>0</v>
      </c>
    </row>
    <row r="145" spans="1:17" x14ac:dyDescent="0.25">
      <c r="M145" s="19"/>
      <c r="N145" s="19"/>
      <c r="O145" s="19"/>
      <c r="P145" s="19"/>
      <c r="Q145" s="19"/>
    </row>
    <row r="146" spans="1:17" x14ac:dyDescent="0.25">
      <c r="M146" s="19"/>
      <c r="N146" s="19"/>
      <c r="O146" s="19"/>
      <c r="P146" s="19"/>
      <c r="Q146" s="19"/>
    </row>
    <row r="147" spans="1:17" ht="29" customHeight="1" x14ac:dyDescent="0.25">
      <c r="B147" s="36" t="s">
        <v>113</v>
      </c>
      <c r="M147" s="19"/>
      <c r="N147" s="19"/>
      <c r="O147" s="19"/>
      <c r="P147" s="19"/>
      <c r="Q147" s="19"/>
    </row>
    <row r="148" spans="1:17" x14ac:dyDescent="0.25">
      <c r="M148" s="19"/>
      <c r="N148" s="19"/>
      <c r="O148" s="19"/>
      <c r="P148" s="19"/>
      <c r="Q148" s="19"/>
    </row>
    <row r="149" spans="1:17" ht="55.5" customHeight="1" x14ac:dyDescent="0.25">
      <c r="A149" s="1">
        <f>+A143+1</f>
        <v>30</v>
      </c>
      <c r="B149" s="14" t="s">
        <v>109</v>
      </c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19"/>
      <c r="N149" s="19"/>
      <c r="O149" s="19"/>
      <c r="P149" s="19"/>
      <c r="Q149" s="19"/>
    </row>
    <row r="150" spans="1:17" ht="28" customHeight="1" x14ac:dyDescent="0.25">
      <c r="B150" s="22" t="s">
        <v>114</v>
      </c>
      <c r="C150" s="21">
        <f>+SUM(D150:L150)</f>
        <v>-2904816.9796733013</v>
      </c>
      <c r="D150" s="21">
        <v>-203737.94507117427</v>
      </c>
      <c r="E150" s="21">
        <v>-900555.66377990588</v>
      </c>
      <c r="F150" s="21">
        <v>25083.867660022806</v>
      </c>
      <c r="G150" s="21">
        <v>-500416.27731871669</v>
      </c>
      <c r="H150" s="21">
        <v>-372892.4177991125</v>
      </c>
      <c r="I150" s="21">
        <v>-238063.64575975781</v>
      </c>
      <c r="J150" s="21">
        <v>-121002.75745983352</v>
      </c>
      <c r="K150" s="21">
        <v>-498351.87297433056</v>
      </c>
      <c r="L150" s="21">
        <v>-94880.267170492938</v>
      </c>
    </row>
    <row r="151" spans="1:17" x14ac:dyDescent="0.25">
      <c r="M151" s="19"/>
      <c r="N151" s="19"/>
      <c r="O151" s="19"/>
      <c r="P151" s="19"/>
      <c r="Q151" s="19"/>
    </row>
    <row r="152" spans="1:17" ht="72.650000000000006" customHeight="1" x14ac:dyDescent="0.25">
      <c r="A152" s="1">
        <f>+A149+1</f>
        <v>31</v>
      </c>
      <c r="B152" s="14" t="s">
        <v>33</v>
      </c>
      <c r="C152" s="20"/>
      <c r="D152" s="20"/>
      <c r="E152" s="20"/>
      <c r="F152" s="20"/>
      <c r="G152" s="20"/>
      <c r="H152" s="20"/>
      <c r="I152" s="20"/>
      <c r="J152" s="20"/>
      <c r="K152" s="20"/>
      <c r="L152" s="20"/>
    </row>
    <row r="153" spans="1:17" ht="28" customHeight="1" x14ac:dyDescent="0.25">
      <c r="B153" s="22" t="s">
        <v>114</v>
      </c>
      <c r="C153" s="21">
        <f>+SUM(D153:L153)</f>
        <v>15790.099564476004</v>
      </c>
      <c r="D153" s="21">
        <v>3418.5906340601255</v>
      </c>
      <c r="E153" s="21">
        <v>0</v>
      </c>
      <c r="F153" s="21">
        <v>0</v>
      </c>
      <c r="G153" s="21">
        <v>1827.303561687017</v>
      </c>
      <c r="H153" s="21">
        <v>4817.4408219929755</v>
      </c>
      <c r="I153" s="21">
        <v>1311.3807597576028</v>
      </c>
      <c r="J153" s="21">
        <v>1557.2036421534847</v>
      </c>
      <c r="K153" s="21">
        <v>1441.5479743319936</v>
      </c>
      <c r="L153" s="21">
        <v>1416.6321704928034</v>
      </c>
    </row>
    <row r="154" spans="1:17" x14ac:dyDescent="0.25">
      <c r="M154" s="19"/>
      <c r="N154" s="19"/>
      <c r="O154" s="19"/>
      <c r="P154" s="19"/>
      <c r="Q154" s="19"/>
    </row>
    <row r="155" spans="1:17" ht="59.25" customHeight="1" x14ac:dyDescent="0.25">
      <c r="A155" s="1">
        <f>A152+1</f>
        <v>32</v>
      </c>
      <c r="B155" s="14" t="s">
        <v>32</v>
      </c>
      <c r="C155" s="20"/>
      <c r="D155" s="20"/>
      <c r="E155" s="20"/>
      <c r="F155" s="20"/>
      <c r="G155" s="20"/>
      <c r="H155" s="20"/>
      <c r="I155" s="20"/>
      <c r="J155" s="20"/>
      <c r="K155" s="20"/>
      <c r="L155" s="20"/>
    </row>
    <row r="156" spans="1:17" ht="28" customHeight="1" x14ac:dyDescent="0.25">
      <c r="B156" s="22" t="s">
        <v>114</v>
      </c>
      <c r="C156" s="5">
        <f>+SUM(D156:L156)</f>
        <v>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</row>
    <row r="157" spans="1:17" x14ac:dyDescent="0.25">
      <c r="B157" s="16"/>
      <c r="C157" s="7"/>
      <c r="D157" s="7"/>
      <c r="E157" s="7"/>
      <c r="F157" s="7"/>
      <c r="G157" s="7"/>
      <c r="H157" s="7"/>
      <c r="I157" s="7"/>
      <c r="J157" s="7"/>
      <c r="K157" s="7"/>
      <c r="L157" s="7"/>
    </row>
    <row r="158" spans="1:17" ht="19.5" customHeight="1" x14ac:dyDescent="0.25">
      <c r="A158" s="1">
        <f>+A155+1</f>
        <v>33</v>
      </c>
      <c r="B158" s="14" t="s">
        <v>31</v>
      </c>
      <c r="C158" s="62">
        <f t="shared" ref="C158:D158" si="36">SUM(C159:C161)</f>
        <v>19710895.989743304</v>
      </c>
      <c r="D158" s="62">
        <f t="shared" si="36"/>
        <v>2844507.2291666931</v>
      </c>
      <c r="E158" s="62">
        <f t="shared" ref="E158:L158" si="37">SUM(E159:E161)</f>
        <v>8054162.4134692103</v>
      </c>
      <c r="F158" s="62">
        <f t="shared" si="37"/>
        <v>1017144.4991364635</v>
      </c>
      <c r="G158" s="62">
        <f t="shared" si="37"/>
        <v>1399743.9025744658</v>
      </c>
      <c r="H158" s="62">
        <f t="shared" si="37"/>
        <v>2082555.6826876479</v>
      </c>
      <c r="I158" s="62">
        <f t="shared" si="37"/>
        <v>924591.03531149612</v>
      </c>
      <c r="J158" s="62">
        <f t="shared" si="37"/>
        <v>936750.94496033515</v>
      </c>
      <c r="K158" s="62">
        <f t="shared" si="37"/>
        <v>1937633.2204711614</v>
      </c>
      <c r="L158" s="62">
        <f t="shared" si="37"/>
        <v>513807.06196583027</v>
      </c>
    </row>
    <row r="159" spans="1:17" ht="27.65" customHeight="1" x14ac:dyDescent="0.25">
      <c r="B159" s="17" t="s">
        <v>30</v>
      </c>
      <c r="C159" s="27">
        <f t="shared" ref="C159:C161" si="38">+SUM(D159:L159)</f>
        <v>15335008.42</v>
      </c>
      <c r="D159" s="27">
        <v>2411583.04</v>
      </c>
      <c r="E159" s="27">
        <v>7291612</v>
      </c>
      <c r="F159" s="27">
        <v>841225</v>
      </c>
      <c r="G159" s="27">
        <v>774570.91999999993</v>
      </c>
      <c r="H159" s="27">
        <v>1283631.6399999999</v>
      </c>
      <c r="I159" s="27">
        <v>525878.46</v>
      </c>
      <c r="J159" s="27">
        <v>583019.22</v>
      </c>
      <c r="K159" s="27">
        <v>1196917.06</v>
      </c>
      <c r="L159" s="27">
        <v>426571.07999999996</v>
      </c>
    </row>
    <row r="160" spans="1:17" ht="27.65" customHeight="1" x14ac:dyDescent="0.25">
      <c r="B160" s="17" t="s">
        <v>29</v>
      </c>
      <c r="C160" s="27">
        <f t="shared" si="38"/>
        <v>3732967.834145485</v>
      </c>
      <c r="D160" s="27">
        <v>369886.66241714358</v>
      </c>
      <c r="E160" s="27">
        <v>630873.08346920973</v>
      </c>
      <c r="F160" s="27">
        <v>158489.04913646358</v>
      </c>
      <c r="G160" s="27">
        <v>529305.57126855361</v>
      </c>
      <c r="H160" s="27">
        <v>701136.36399356031</v>
      </c>
      <c r="I160" s="27">
        <v>338981.27531149605</v>
      </c>
      <c r="J160" s="27">
        <v>289675.59611206624</v>
      </c>
      <c r="K160" s="27">
        <v>637139.03047116136</v>
      </c>
      <c r="L160" s="27">
        <v>77481.20196583026</v>
      </c>
    </row>
    <row r="161" spans="1:17" ht="27.65" customHeight="1" x14ac:dyDescent="0.25">
      <c r="B161" s="17" t="s">
        <v>28</v>
      </c>
      <c r="C161" s="27">
        <f t="shared" si="38"/>
        <v>642919.73559781851</v>
      </c>
      <c r="D161" s="27">
        <v>63037.526749549506</v>
      </c>
      <c r="E161" s="27">
        <v>131677.32999999999</v>
      </c>
      <c r="F161" s="27">
        <v>17430.45</v>
      </c>
      <c r="G161" s="27">
        <v>95867.41130591229</v>
      </c>
      <c r="H161" s="27">
        <v>97787.678694087706</v>
      </c>
      <c r="I161" s="27">
        <v>59731.3</v>
      </c>
      <c r="J161" s="27">
        <v>64056.128848269</v>
      </c>
      <c r="K161" s="27">
        <v>103577.13</v>
      </c>
      <c r="L161" s="27">
        <v>9754.7800000000007</v>
      </c>
    </row>
    <row r="162" spans="1:17" hidden="1" x14ac:dyDescent="0.25">
      <c r="M162" s="19"/>
      <c r="N162" s="19"/>
      <c r="O162" s="19"/>
      <c r="P162" s="19"/>
      <c r="Q162" s="19"/>
    </row>
    <row r="163" spans="1:17" hidden="1" x14ac:dyDescent="0.25">
      <c r="M163" s="19"/>
      <c r="N163" s="19"/>
      <c r="O163" s="19"/>
      <c r="P163" s="19"/>
      <c r="Q163" s="19"/>
    </row>
    <row r="164" spans="1:17" ht="17.5" hidden="1" customHeight="1" x14ac:dyDescent="0.25">
      <c r="B164" s="36" t="s">
        <v>27</v>
      </c>
      <c r="M164" s="19"/>
      <c r="N164" s="19"/>
      <c r="O164" s="19"/>
      <c r="P164" s="19"/>
      <c r="Q164" s="19"/>
    </row>
    <row r="165" spans="1:17" hidden="1" x14ac:dyDescent="0.25">
      <c r="M165" s="19"/>
      <c r="N165" s="19"/>
      <c r="O165" s="19"/>
      <c r="P165" s="19"/>
      <c r="Q165" s="19"/>
    </row>
    <row r="166" spans="1:17" ht="49.5" hidden="1" customHeight="1" x14ac:dyDescent="0.25">
      <c r="A166" s="1">
        <f>+A158+1</f>
        <v>34</v>
      </c>
      <c r="B166" s="49" t="s">
        <v>26</v>
      </c>
      <c r="C166" s="46">
        <f>SUM(D166:L166)</f>
        <v>0</v>
      </c>
      <c r="D166" s="46">
        <v>0</v>
      </c>
      <c r="E166" s="46">
        <v>0</v>
      </c>
      <c r="F166" s="46">
        <v>0</v>
      </c>
      <c r="G166" s="46">
        <v>0</v>
      </c>
      <c r="H166" s="46">
        <v>0</v>
      </c>
      <c r="I166" s="46">
        <v>0</v>
      </c>
      <c r="J166" s="46">
        <v>0</v>
      </c>
      <c r="K166" s="46">
        <v>0</v>
      </c>
      <c r="L166" s="46">
        <v>0</v>
      </c>
    </row>
    <row r="167" spans="1:17" hidden="1" x14ac:dyDescent="0.25">
      <c r="M167" s="19"/>
      <c r="N167" s="19"/>
      <c r="O167" s="19"/>
      <c r="P167" s="19"/>
      <c r="Q167" s="19"/>
    </row>
    <row r="168" spans="1:17" ht="32.25" hidden="1" customHeight="1" x14ac:dyDescent="0.25">
      <c r="A168" s="1">
        <f>+A166+1</f>
        <v>35</v>
      </c>
      <c r="B168" s="49" t="s">
        <v>25</v>
      </c>
      <c r="C168" s="40">
        <f t="shared" ref="C168" si="39">+C169*C170</f>
        <v>0</v>
      </c>
      <c r="D168" s="40">
        <v>0</v>
      </c>
      <c r="E168" s="40">
        <v>0</v>
      </c>
      <c r="F168" s="40">
        <v>0</v>
      </c>
      <c r="G168" s="40">
        <v>0</v>
      </c>
      <c r="H168" s="40">
        <v>0</v>
      </c>
      <c r="I168" s="40">
        <v>0</v>
      </c>
      <c r="J168" s="40">
        <v>0</v>
      </c>
      <c r="K168" s="40">
        <v>0</v>
      </c>
      <c r="L168" s="40">
        <v>0</v>
      </c>
    </row>
    <row r="169" spans="1:17" ht="42" hidden="1" customHeight="1" x14ac:dyDescent="0.25">
      <c r="B169" s="47" t="s">
        <v>94</v>
      </c>
      <c r="C169" s="42">
        <f>SUM(D169:L169)</f>
        <v>0</v>
      </c>
      <c r="D169" s="42">
        <v>0</v>
      </c>
      <c r="E169" s="42">
        <v>0</v>
      </c>
      <c r="F169" s="42">
        <v>0</v>
      </c>
      <c r="G169" s="42">
        <v>0</v>
      </c>
      <c r="H169" s="42">
        <v>0</v>
      </c>
      <c r="I169" s="42">
        <v>0</v>
      </c>
      <c r="J169" s="42">
        <v>0</v>
      </c>
      <c r="K169" s="42">
        <v>0</v>
      </c>
      <c r="L169" s="42">
        <v>0</v>
      </c>
    </row>
    <row r="170" spans="1:17" ht="33" hidden="1" customHeight="1" x14ac:dyDescent="0.25">
      <c r="B170" s="47" t="s">
        <v>81</v>
      </c>
      <c r="C170" s="56">
        <f>+C43</f>
        <v>1.5E-3</v>
      </c>
      <c r="D170" s="56">
        <v>1.5E-3</v>
      </c>
      <c r="E170" s="56">
        <v>1.5E-3</v>
      </c>
      <c r="F170" s="56">
        <v>1.5E-3</v>
      </c>
      <c r="G170" s="56">
        <v>1.5E-3</v>
      </c>
      <c r="H170" s="56">
        <v>1.5E-3</v>
      </c>
      <c r="I170" s="56">
        <v>1.5E-3</v>
      </c>
      <c r="J170" s="56">
        <v>1.5E-3</v>
      </c>
      <c r="K170" s="56">
        <v>1.5E-3</v>
      </c>
      <c r="L170" s="56">
        <v>1.5E-3</v>
      </c>
    </row>
    <row r="171" spans="1:17" hidden="1" x14ac:dyDescent="0.25"/>
    <row r="172" spans="1:17" ht="40.5" hidden="1" customHeight="1" x14ac:dyDescent="0.25">
      <c r="A172" s="1">
        <f>+A168+1</f>
        <v>36</v>
      </c>
      <c r="B172" s="51" t="s">
        <v>95</v>
      </c>
      <c r="C172" s="46">
        <f t="shared" ref="C172" si="40">SUM(C173:C188)</f>
        <v>0</v>
      </c>
      <c r="D172" s="46">
        <v>0</v>
      </c>
      <c r="E172" s="46">
        <v>0</v>
      </c>
      <c r="F172" s="46">
        <v>0</v>
      </c>
      <c r="G172" s="46">
        <v>0</v>
      </c>
      <c r="H172" s="46">
        <v>0</v>
      </c>
      <c r="I172" s="46">
        <v>0</v>
      </c>
      <c r="J172" s="46">
        <v>0</v>
      </c>
      <c r="K172" s="46">
        <v>0</v>
      </c>
      <c r="L172" s="46">
        <v>0</v>
      </c>
    </row>
    <row r="173" spans="1:17" ht="27.65" hidden="1" customHeight="1" x14ac:dyDescent="0.25">
      <c r="B173" s="53" t="s">
        <v>24</v>
      </c>
      <c r="C173" s="46">
        <f t="shared" ref="C173:C187" si="41">SUM(D173:L173)</f>
        <v>0</v>
      </c>
      <c r="D173" s="46">
        <v>0</v>
      </c>
      <c r="E173" s="46">
        <v>0</v>
      </c>
      <c r="F173" s="46">
        <v>0</v>
      </c>
      <c r="G173" s="46">
        <v>0</v>
      </c>
      <c r="H173" s="46">
        <v>0</v>
      </c>
      <c r="I173" s="46">
        <v>0</v>
      </c>
      <c r="J173" s="46">
        <v>0</v>
      </c>
      <c r="K173" s="46">
        <v>0</v>
      </c>
      <c r="L173" s="46">
        <v>0</v>
      </c>
    </row>
    <row r="174" spans="1:17" ht="27.65" hidden="1" customHeight="1" x14ac:dyDescent="0.25">
      <c r="B174" s="53" t="s">
        <v>23</v>
      </c>
      <c r="C174" s="46">
        <f t="shared" si="41"/>
        <v>0</v>
      </c>
      <c r="D174" s="46">
        <v>0</v>
      </c>
      <c r="E174" s="46">
        <v>0</v>
      </c>
      <c r="F174" s="46">
        <v>0</v>
      </c>
      <c r="G174" s="46">
        <v>0</v>
      </c>
      <c r="H174" s="46">
        <v>0</v>
      </c>
      <c r="I174" s="46">
        <v>0</v>
      </c>
      <c r="J174" s="46">
        <v>0</v>
      </c>
      <c r="K174" s="46">
        <v>0</v>
      </c>
      <c r="L174" s="46">
        <v>0</v>
      </c>
    </row>
    <row r="175" spans="1:17" ht="27.65" hidden="1" customHeight="1" x14ac:dyDescent="0.25">
      <c r="B175" s="53" t="s">
        <v>22</v>
      </c>
      <c r="C175" s="46">
        <f t="shared" si="41"/>
        <v>0</v>
      </c>
      <c r="D175" s="46">
        <v>0</v>
      </c>
      <c r="E175" s="46">
        <v>0</v>
      </c>
      <c r="F175" s="46">
        <v>0</v>
      </c>
      <c r="G175" s="46">
        <v>0</v>
      </c>
      <c r="H175" s="46">
        <v>0</v>
      </c>
      <c r="I175" s="46">
        <v>0</v>
      </c>
      <c r="J175" s="46">
        <v>0</v>
      </c>
      <c r="K175" s="46">
        <v>0</v>
      </c>
      <c r="L175" s="46">
        <v>0</v>
      </c>
    </row>
    <row r="176" spans="1:17" ht="27.65" hidden="1" customHeight="1" x14ac:dyDescent="0.25">
      <c r="B176" s="53" t="s">
        <v>21</v>
      </c>
      <c r="C176" s="46">
        <f t="shared" si="41"/>
        <v>0</v>
      </c>
      <c r="D176" s="46">
        <v>0</v>
      </c>
      <c r="E176" s="46">
        <v>0</v>
      </c>
      <c r="F176" s="46">
        <v>0</v>
      </c>
      <c r="G176" s="46">
        <v>0</v>
      </c>
      <c r="H176" s="46">
        <v>0</v>
      </c>
      <c r="I176" s="46">
        <v>0</v>
      </c>
      <c r="J176" s="46">
        <v>0</v>
      </c>
      <c r="K176" s="46">
        <v>0</v>
      </c>
      <c r="L176" s="46">
        <v>0</v>
      </c>
    </row>
    <row r="177" spans="1:12" ht="20.5" hidden="1" customHeight="1" x14ac:dyDescent="0.25">
      <c r="B177" s="53" t="s">
        <v>20</v>
      </c>
      <c r="C177" s="46">
        <f t="shared" si="41"/>
        <v>0</v>
      </c>
      <c r="D177" s="46">
        <v>0</v>
      </c>
      <c r="E177" s="46">
        <v>0</v>
      </c>
      <c r="F177" s="46">
        <v>0</v>
      </c>
      <c r="G177" s="46">
        <v>0</v>
      </c>
      <c r="H177" s="46">
        <v>0</v>
      </c>
      <c r="I177" s="46">
        <v>0</v>
      </c>
      <c r="J177" s="46">
        <v>0</v>
      </c>
      <c r="K177" s="46">
        <v>0</v>
      </c>
      <c r="L177" s="46">
        <v>0</v>
      </c>
    </row>
    <row r="178" spans="1:12" ht="20.5" hidden="1" customHeight="1" x14ac:dyDescent="0.25">
      <c r="B178" s="53" t="s">
        <v>19</v>
      </c>
      <c r="C178" s="46">
        <f t="shared" si="41"/>
        <v>0</v>
      </c>
      <c r="D178" s="46">
        <v>0</v>
      </c>
      <c r="E178" s="46">
        <v>0</v>
      </c>
      <c r="F178" s="46">
        <v>0</v>
      </c>
      <c r="G178" s="46">
        <v>0</v>
      </c>
      <c r="H178" s="46">
        <v>0</v>
      </c>
      <c r="I178" s="46">
        <v>0</v>
      </c>
      <c r="J178" s="46">
        <v>0</v>
      </c>
      <c r="K178" s="46">
        <v>0</v>
      </c>
      <c r="L178" s="46">
        <v>0</v>
      </c>
    </row>
    <row r="179" spans="1:12" ht="20.5" hidden="1" customHeight="1" x14ac:dyDescent="0.25">
      <c r="B179" s="53" t="s">
        <v>18</v>
      </c>
      <c r="C179" s="46">
        <f t="shared" si="41"/>
        <v>0</v>
      </c>
      <c r="D179" s="46">
        <v>0</v>
      </c>
      <c r="E179" s="46">
        <v>0</v>
      </c>
      <c r="F179" s="46">
        <v>0</v>
      </c>
      <c r="G179" s="46">
        <v>0</v>
      </c>
      <c r="H179" s="46">
        <v>0</v>
      </c>
      <c r="I179" s="46">
        <v>0</v>
      </c>
      <c r="J179" s="46">
        <v>0</v>
      </c>
      <c r="K179" s="46">
        <v>0</v>
      </c>
      <c r="L179" s="46">
        <v>0</v>
      </c>
    </row>
    <row r="180" spans="1:12" ht="20.5" hidden="1" customHeight="1" x14ac:dyDescent="0.25">
      <c r="B180" s="53" t="s">
        <v>17</v>
      </c>
      <c r="C180" s="46">
        <f t="shared" si="41"/>
        <v>0</v>
      </c>
      <c r="D180" s="46">
        <v>0</v>
      </c>
      <c r="E180" s="46">
        <v>0</v>
      </c>
      <c r="F180" s="46">
        <v>0</v>
      </c>
      <c r="G180" s="46">
        <v>0</v>
      </c>
      <c r="H180" s="46">
        <v>0</v>
      </c>
      <c r="I180" s="46">
        <v>0</v>
      </c>
      <c r="J180" s="46">
        <v>0</v>
      </c>
      <c r="K180" s="46">
        <v>0</v>
      </c>
      <c r="L180" s="46">
        <v>0</v>
      </c>
    </row>
    <row r="181" spans="1:12" ht="20.5" hidden="1" customHeight="1" x14ac:dyDescent="0.25">
      <c r="B181" s="53" t="s">
        <v>16</v>
      </c>
      <c r="C181" s="46">
        <f t="shared" si="41"/>
        <v>0</v>
      </c>
      <c r="D181" s="46">
        <v>0</v>
      </c>
      <c r="E181" s="46">
        <v>0</v>
      </c>
      <c r="F181" s="46">
        <v>0</v>
      </c>
      <c r="G181" s="46">
        <v>0</v>
      </c>
      <c r="H181" s="46">
        <v>0</v>
      </c>
      <c r="I181" s="46">
        <v>0</v>
      </c>
      <c r="J181" s="46">
        <v>0</v>
      </c>
      <c r="K181" s="46">
        <v>0</v>
      </c>
      <c r="L181" s="46">
        <v>0</v>
      </c>
    </row>
    <row r="182" spans="1:12" ht="20.5" hidden="1" customHeight="1" x14ac:dyDescent="0.25">
      <c r="B182" s="53" t="s">
        <v>15</v>
      </c>
      <c r="C182" s="46">
        <f t="shared" si="41"/>
        <v>0</v>
      </c>
      <c r="D182" s="46">
        <v>0</v>
      </c>
      <c r="E182" s="46">
        <v>0</v>
      </c>
      <c r="F182" s="46">
        <v>0</v>
      </c>
      <c r="G182" s="46">
        <v>0</v>
      </c>
      <c r="H182" s="46">
        <v>0</v>
      </c>
      <c r="I182" s="46">
        <v>0</v>
      </c>
      <c r="J182" s="46">
        <v>0</v>
      </c>
      <c r="K182" s="46">
        <v>0</v>
      </c>
      <c r="L182" s="46">
        <v>0</v>
      </c>
    </row>
    <row r="183" spans="1:12" ht="20.5" hidden="1" customHeight="1" x14ac:dyDescent="0.25">
      <c r="B183" s="53" t="s">
        <v>14</v>
      </c>
      <c r="C183" s="46">
        <f t="shared" si="41"/>
        <v>0</v>
      </c>
      <c r="D183" s="46">
        <v>0</v>
      </c>
      <c r="E183" s="46">
        <v>0</v>
      </c>
      <c r="F183" s="46">
        <v>0</v>
      </c>
      <c r="G183" s="46">
        <v>0</v>
      </c>
      <c r="H183" s="46">
        <v>0</v>
      </c>
      <c r="I183" s="46">
        <v>0</v>
      </c>
      <c r="J183" s="46">
        <v>0</v>
      </c>
      <c r="K183" s="46">
        <v>0</v>
      </c>
      <c r="L183" s="46">
        <v>0</v>
      </c>
    </row>
    <row r="184" spans="1:12" ht="20.5" hidden="1" customHeight="1" x14ac:dyDescent="0.25">
      <c r="B184" s="53" t="s">
        <v>13</v>
      </c>
      <c r="C184" s="46">
        <f t="shared" si="41"/>
        <v>0</v>
      </c>
      <c r="D184" s="46">
        <v>0</v>
      </c>
      <c r="E184" s="46">
        <v>0</v>
      </c>
      <c r="F184" s="46">
        <v>0</v>
      </c>
      <c r="G184" s="46">
        <v>0</v>
      </c>
      <c r="H184" s="46">
        <v>0</v>
      </c>
      <c r="I184" s="46">
        <v>0</v>
      </c>
      <c r="J184" s="46">
        <v>0</v>
      </c>
      <c r="K184" s="46">
        <v>0</v>
      </c>
      <c r="L184" s="46">
        <v>0</v>
      </c>
    </row>
    <row r="185" spans="1:12" ht="20.5" hidden="1" customHeight="1" x14ac:dyDescent="0.25">
      <c r="B185" s="53" t="s">
        <v>12</v>
      </c>
      <c r="C185" s="46">
        <f t="shared" si="41"/>
        <v>0</v>
      </c>
      <c r="D185" s="46">
        <v>0</v>
      </c>
      <c r="E185" s="46">
        <v>0</v>
      </c>
      <c r="F185" s="46">
        <v>0</v>
      </c>
      <c r="G185" s="46">
        <v>0</v>
      </c>
      <c r="H185" s="46">
        <v>0</v>
      </c>
      <c r="I185" s="46">
        <v>0</v>
      </c>
      <c r="J185" s="46">
        <v>0</v>
      </c>
      <c r="K185" s="46">
        <v>0</v>
      </c>
      <c r="L185" s="46">
        <v>0</v>
      </c>
    </row>
    <row r="186" spans="1:12" ht="20.5" hidden="1" customHeight="1" x14ac:dyDescent="0.25">
      <c r="B186" s="53" t="s">
        <v>11</v>
      </c>
      <c r="C186" s="46">
        <f t="shared" si="41"/>
        <v>0</v>
      </c>
      <c r="D186" s="46">
        <v>0</v>
      </c>
      <c r="E186" s="46">
        <v>0</v>
      </c>
      <c r="F186" s="46">
        <v>0</v>
      </c>
      <c r="G186" s="46">
        <v>0</v>
      </c>
      <c r="H186" s="46">
        <v>0</v>
      </c>
      <c r="I186" s="46">
        <v>0</v>
      </c>
      <c r="J186" s="46">
        <v>0</v>
      </c>
      <c r="K186" s="46">
        <v>0</v>
      </c>
      <c r="L186" s="46">
        <v>0</v>
      </c>
    </row>
    <row r="187" spans="1:12" ht="20.5" hidden="1" customHeight="1" x14ac:dyDescent="0.25">
      <c r="B187" s="57" t="s">
        <v>10</v>
      </c>
      <c r="C187" s="46">
        <f t="shared" si="41"/>
        <v>0</v>
      </c>
      <c r="D187" s="46"/>
      <c r="E187" s="46"/>
      <c r="F187" s="46"/>
      <c r="G187" s="46"/>
      <c r="H187" s="46"/>
      <c r="I187" s="46"/>
      <c r="J187" s="46"/>
      <c r="K187" s="46"/>
      <c r="L187" s="46"/>
    </row>
    <row r="188" spans="1:12" ht="20.5" hidden="1" customHeight="1" x14ac:dyDescent="0.25">
      <c r="B188" s="58"/>
      <c r="C188" s="46"/>
      <c r="D188" s="46"/>
      <c r="E188" s="46"/>
      <c r="F188" s="46"/>
      <c r="G188" s="46"/>
      <c r="H188" s="46"/>
      <c r="I188" s="46"/>
      <c r="J188" s="46"/>
      <c r="K188" s="46"/>
      <c r="L188" s="46"/>
    </row>
    <row r="189" spans="1:12" ht="48" hidden="1" customHeight="1" x14ac:dyDescent="0.25">
      <c r="A189" s="1">
        <f>+A172+1</f>
        <v>37</v>
      </c>
      <c r="B189" s="49" t="s">
        <v>96</v>
      </c>
      <c r="C189" s="46">
        <f>SUM(D189:L189)</f>
        <v>0</v>
      </c>
      <c r="D189" s="46">
        <v>0</v>
      </c>
      <c r="E189" s="46">
        <v>0</v>
      </c>
      <c r="F189" s="46">
        <v>0</v>
      </c>
      <c r="G189" s="46">
        <v>0</v>
      </c>
      <c r="H189" s="46">
        <v>0</v>
      </c>
      <c r="I189" s="46">
        <v>0</v>
      </c>
      <c r="J189" s="46">
        <v>0</v>
      </c>
      <c r="K189" s="46">
        <v>0</v>
      </c>
      <c r="L189" s="46">
        <v>0</v>
      </c>
    </row>
    <row r="190" spans="1:12" ht="42" hidden="1" customHeight="1" x14ac:dyDescent="0.25">
      <c r="A190" s="1">
        <f>+A189+1</f>
        <v>38</v>
      </c>
      <c r="B190" s="49" t="s">
        <v>97</v>
      </c>
      <c r="C190" s="46">
        <f>SUM(D190:L190)</f>
        <v>0</v>
      </c>
      <c r="D190" s="46">
        <v>0</v>
      </c>
      <c r="E190" s="46">
        <v>0</v>
      </c>
      <c r="F190" s="46">
        <v>0</v>
      </c>
      <c r="G190" s="46">
        <v>0</v>
      </c>
      <c r="H190" s="46">
        <v>0</v>
      </c>
      <c r="I190" s="46">
        <v>0</v>
      </c>
      <c r="J190" s="46">
        <v>0</v>
      </c>
      <c r="K190" s="46">
        <v>0</v>
      </c>
      <c r="L190" s="46">
        <v>0</v>
      </c>
    </row>
    <row r="191" spans="1:12" x14ac:dyDescent="0.25">
      <c r="B191" s="16"/>
      <c r="C191" s="7"/>
      <c r="D191" s="7"/>
      <c r="E191" s="7"/>
      <c r="F191" s="7"/>
      <c r="G191" s="7"/>
      <c r="H191" s="7"/>
      <c r="I191" s="7"/>
      <c r="J191" s="7"/>
      <c r="K191" s="7"/>
      <c r="L191" s="7"/>
    </row>
    <row r="192" spans="1:12" x14ac:dyDescent="0.25">
      <c r="B192" s="16"/>
      <c r="C192" s="7"/>
      <c r="D192" s="7"/>
      <c r="E192" s="7"/>
      <c r="F192" s="7"/>
      <c r="G192" s="7"/>
      <c r="H192" s="7"/>
      <c r="I192" s="7"/>
      <c r="J192" s="7"/>
      <c r="K192" s="7"/>
      <c r="L192" s="7"/>
    </row>
    <row r="193" spans="2:12" x14ac:dyDescent="0.25">
      <c r="B193" s="16"/>
      <c r="C193" s="7"/>
      <c r="D193" s="7"/>
      <c r="E193" s="7"/>
      <c r="F193" s="7"/>
      <c r="G193" s="7"/>
      <c r="H193" s="7"/>
      <c r="I193" s="7"/>
      <c r="J193" s="7"/>
      <c r="K193" s="7"/>
      <c r="L193" s="7"/>
    </row>
    <row r="194" spans="2:12" ht="13" x14ac:dyDescent="0.25">
      <c r="B194" s="16"/>
      <c r="C194" s="15" t="s">
        <v>9</v>
      </c>
      <c r="D194" s="15" t="s">
        <v>9</v>
      </c>
      <c r="E194" s="15" t="s">
        <v>9</v>
      </c>
      <c r="F194" s="15" t="s">
        <v>9</v>
      </c>
      <c r="G194" s="15" t="s">
        <v>9</v>
      </c>
      <c r="H194" s="15" t="s">
        <v>9</v>
      </c>
      <c r="I194" s="15" t="s">
        <v>9</v>
      </c>
      <c r="J194" s="15" t="s">
        <v>9</v>
      </c>
      <c r="K194" s="15" t="s">
        <v>9</v>
      </c>
      <c r="L194" s="15" t="s">
        <v>9</v>
      </c>
    </row>
    <row r="195" spans="2:12" ht="13" x14ac:dyDescent="0.25">
      <c r="B195" s="14"/>
      <c r="C195" s="63">
        <f t="shared" ref="C195:L195" si="42">C5</f>
        <v>2022</v>
      </c>
      <c r="D195" s="63">
        <f t="shared" si="42"/>
        <v>2022</v>
      </c>
      <c r="E195" s="63">
        <f t="shared" si="42"/>
        <v>2022</v>
      </c>
      <c r="F195" s="63">
        <f t="shared" si="42"/>
        <v>2022</v>
      </c>
      <c r="G195" s="63">
        <f t="shared" si="42"/>
        <v>2022</v>
      </c>
      <c r="H195" s="63">
        <f t="shared" si="42"/>
        <v>2022</v>
      </c>
      <c r="I195" s="63">
        <f t="shared" si="42"/>
        <v>2022</v>
      </c>
      <c r="J195" s="63">
        <f t="shared" si="42"/>
        <v>2022</v>
      </c>
      <c r="K195" s="63">
        <f t="shared" si="42"/>
        <v>2022</v>
      </c>
      <c r="L195" s="63">
        <f t="shared" si="42"/>
        <v>2022</v>
      </c>
    </row>
    <row r="196" spans="2:12" ht="13" x14ac:dyDescent="0.25">
      <c r="B196" s="13"/>
      <c r="C196" s="64" t="str">
        <f t="shared" ref="C196:L196" si="43">C6</f>
        <v>ALLE DNB'S</v>
      </c>
      <c r="D196" s="64" t="str">
        <f t="shared" si="43"/>
        <v>FLUVIUS ANTWERPEN</v>
      </c>
      <c r="E196" s="64" t="str">
        <f t="shared" si="43"/>
        <v>FLUVIUS LIMBURG</v>
      </c>
      <c r="F196" s="64" t="str">
        <f t="shared" si="43"/>
        <v>FLUVIUS WEST</v>
      </c>
      <c r="G196" s="64" t="str">
        <f t="shared" si="43"/>
        <v>GASELWEST</v>
      </c>
      <c r="H196" s="64" t="str">
        <f t="shared" si="43"/>
        <v>IMEWO</v>
      </c>
      <c r="I196" s="64" t="str">
        <f t="shared" si="43"/>
        <v>INTERGEM</v>
      </c>
      <c r="J196" s="64" t="str">
        <f t="shared" si="43"/>
        <v>IVEKA</v>
      </c>
      <c r="K196" s="64" t="str">
        <f t="shared" si="43"/>
        <v>IVERLEK</v>
      </c>
      <c r="L196" s="64" t="str">
        <f t="shared" si="43"/>
        <v>SIBELGAS</v>
      </c>
    </row>
    <row r="197" spans="2:12" ht="13" x14ac:dyDescent="0.25">
      <c r="B197" s="12"/>
      <c r="C197" s="65" t="str">
        <f t="shared" ref="C197:L197" si="44">C7</f>
        <v>aardgas</v>
      </c>
      <c r="D197" s="65" t="str">
        <f t="shared" si="44"/>
        <v>aardgas</v>
      </c>
      <c r="E197" s="65" t="str">
        <f t="shared" si="44"/>
        <v>aardgas</v>
      </c>
      <c r="F197" s="65" t="str">
        <f t="shared" si="44"/>
        <v>aardgas</v>
      </c>
      <c r="G197" s="65" t="str">
        <f t="shared" si="44"/>
        <v>aardgas</v>
      </c>
      <c r="H197" s="65" t="str">
        <f t="shared" si="44"/>
        <v>aardgas</v>
      </c>
      <c r="I197" s="65" t="str">
        <f t="shared" si="44"/>
        <v>aardgas</v>
      </c>
      <c r="J197" s="65" t="str">
        <f t="shared" si="44"/>
        <v>aardgas</v>
      </c>
      <c r="K197" s="65" t="str">
        <f t="shared" si="44"/>
        <v>aardgas</v>
      </c>
      <c r="L197" s="65" t="str">
        <f t="shared" si="44"/>
        <v>aardgas</v>
      </c>
    </row>
    <row r="198" spans="2:12" ht="32.25" customHeight="1" x14ac:dyDescent="0.25">
      <c r="B198" s="11" t="s">
        <v>8</v>
      </c>
      <c r="C198" s="9">
        <f t="shared" ref="C198:L198" si="45">SUM(C17,C20,C23,C26,C29,C31,C41,C45,C51,C57,C63)</f>
        <v>11499677.054450579</v>
      </c>
      <c r="D198" s="9">
        <f t="shared" si="45"/>
        <v>22136751.29430319</v>
      </c>
      <c r="E198" s="9">
        <f t="shared" si="45"/>
        <v>-3411220.0983810239</v>
      </c>
      <c r="F198" s="9">
        <f t="shared" si="45"/>
        <v>-203539.11081981356</v>
      </c>
      <c r="G198" s="9">
        <f t="shared" si="45"/>
        <v>-5868632.3752240343</v>
      </c>
      <c r="H198" s="9">
        <f t="shared" si="45"/>
        <v>-3126047.0409618523</v>
      </c>
      <c r="I198" s="9">
        <f t="shared" si="45"/>
        <v>3798027.7030287436</v>
      </c>
      <c r="J198" s="9">
        <f t="shared" si="45"/>
        <v>1818461.7100002964</v>
      </c>
      <c r="K198" s="9">
        <f t="shared" si="45"/>
        <v>-4328143.0240113866</v>
      </c>
      <c r="L198" s="9">
        <f t="shared" si="45"/>
        <v>684017.99651645706</v>
      </c>
    </row>
    <row r="199" spans="2:12" ht="21" customHeight="1" x14ac:dyDescent="0.25">
      <c r="B199" s="11" t="s">
        <v>7</v>
      </c>
      <c r="C199" s="9">
        <f t="shared" ref="C199:L199" si="46">SUM(C73,C76,C79)</f>
        <v>-30691192.934255756</v>
      </c>
      <c r="D199" s="9">
        <f t="shared" si="46"/>
        <v>-20996111.410275083</v>
      </c>
      <c r="E199" s="9">
        <f t="shared" si="46"/>
        <v>-6284186.9700000007</v>
      </c>
      <c r="F199" s="9">
        <f t="shared" si="46"/>
        <v>-843439.78000000014</v>
      </c>
      <c r="G199" s="9">
        <f t="shared" si="46"/>
        <v>3505676.9272836717</v>
      </c>
      <c r="H199" s="9">
        <f t="shared" si="46"/>
        <v>716097.44139189494</v>
      </c>
      <c r="I199" s="9">
        <f t="shared" si="46"/>
        <v>-5638876.0013783453</v>
      </c>
      <c r="J199" s="9">
        <f t="shared" si="46"/>
        <v>-2843773.5208729524</v>
      </c>
      <c r="K199" s="9">
        <f t="shared" si="46"/>
        <v>1950625.1591503571</v>
      </c>
      <c r="L199" s="9">
        <f t="shared" si="46"/>
        <v>-257204.77955529827</v>
      </c>
    </row>
    <row r="200" spans="2:12" ht="31.5" customHeight="1" x14ac:dyDescent="0.25">
      <c r="B200" s="11" t="s">
        <v>6</v>
      </c>
      <c r="C200" s="10"/>
      <c r="D200" s="10"/>
      <c r="E200" s="10"/>
      <c r="F200" s="10"/>
      <c r="G200" s="10"/>
      <c r="H200" s="10"/>
      <c r="I200" s="10"/>
      <c r="J200" s="10"/>
      <c r="K200" s="10"/>
      <c r="L200" s="10"/>
    </row>
    <row r="201" spans="2:12" ht="33" customHeight="1" x14ac:dyDescent="0.25">
      <c r="B201" s="8" t="s">
        <v>5</v>
      </c>
      <c r="C201" s="9">
        <f t="shared" ref="C201:L201" si="47">SUM(C88,C91,C94,C96,C106:C107,C116,C118,C121:C122,C129:C130,C132)-SUM(C100,C109,C112,C125:C126)</f>
        <v>58851.136932781148</v>
      </c>
      <c r="D201" s="9">
        <f t="shared" si="47"/>
        <v>247230.35593225257</v>
      </c>
      <c r="E201" s="9">
        <f t="shared" si="47"/>
        <v>-198226.9222517421</v>
      </c>
      <c r="F201" s="9">
        <f t="shared" si="47"/>
        <v>-2849.3109434801172</v>
      </c>
      <c r="G201" s="9">
        <f t="shared" si="47"/>
        <v>-35624.578851696693</v>
      </c>
      <c r="H201" s="9">
        <f t="shared" si="47"/>
        <v>2782.9409136142699</v>
      </c>
      <c r="I201" s="9">
        <f t="shared" si="47"/>
        <v>-40619.712729851904</v>
      </c>
      <c r="J201" s="9">
        <f t="shared" si="47"/>
        <v>43210.317219009063</v>
      </c>
      <c r="K201" s="9">
        <f t="shared" si="47"/>
        <v>-4258.6665775397396</v>
      </c>
      <c r="L201" s="9">
        <f t="shared" si="47"/>
        <v>47206.714222215771</v>
      </c>
    </row>
    <row r="202" spans="2:12" ht="31.5" customHeight="1" x14ac:dyDescent="0.25">
      <c r="B202" s="8" t="s">
        <v>115</v>
      </c>
      <c r="C202" s="9">
        <f t="shared" ref="C202:L202" si="48">+SUM(C150,C153,C156,C158)</f>
        <v>16821869.109634478</v>
      </c>
      <c r="D202" s="9">
        <f t="shared" si="48"/>
        <v>2644187.8747295788</v>
      </c>
      <c r="E202" s="9">
        <f t="shared" si="48"/>
        <v>7153606.7496893043</v>
      </c>
      <c r="F202" s="9">
        <f t="shared" si="48"/>
        <v>1042228.3667964863</v>
      </c>
      <c r="G202" s="9">
        <f t="shared" si="48"/>
        <v>901154.9288174361</v>
      </c>
      <c r="H202" s="9">
        <f t="shared" si="48"/>
        <v>1714480.7057105284</v>
      </c>
      <c r="I202" s="9">
        <f t="shared" si="48"/>
        <v>687838.77031149587</v>
      </c>
      <c r="J202" s="9">
        <f t="shared" si="48"/>
        <v>817305.39114265516</v>
      </c>
      <c r="K202" s="9">
        <f t="shared" si="48"/>
        <v>1440722.8954711629</v>
      </c>
      <c r="L202" s="9">
        <f t="shared" si="48"/>
        <v>420343.42696583015</v>
      </c>
    </row>
    <row r="203" spans="2:12" ht="13.5" customHeight="1" x14ac:dyDescent="0.25">
      <c r="B203" s="8"/>
      <c r="C203" s="9"/>
      <c r="D203" s="9"/>
      <c r="E203" s="9"/>
      <c r="F203" s="9"/>
      <c r="G203" s="9"/>
      <c r="H203" s="9"/>
      <c r="I203" s="9"/>
      <c r="J203" s="9"/>
      <c r="K203" s="9"/>
      <c r="L203" s="9"/>
    </row>
    <row r="204" spans="2:12" ht="32.25" customHeight="1" x14ac:dyDescent="0.25">
      <c r="B204" s="6" t="s">
        <v>4</v>
      </c>
      <c r="C204" s="38">
        <f t="shared" ref="C204:L204" si="49">SUM(C202:C202,C198:C201)</f>
        <v>-2310795.6332379188</v>
      </c>
      <c r="D204" s="38">
        <f t="shared" si="49"/>
        <v>4032058.1146899369</v>
      </c>
      <c r="E204" s="38">
        <f t="shared" si="49"/>
        <v>-2740027.2409434626</v>
      </c>
      <c r="F204" s="38">
        <f t="shared" si="49"/>
        <v>-7599.8349668075116</v>
      </c>
      <c r="G204" s="38">
        <f t="shared" si="49"/>
        <v>-1497425.0979746233</v>
      </c>
      <c r="H204" s="38">
        <f t="shared" si="49"/>
        <v>-692685.9529458147</v>
      </c>
      <c r="I204" s="38">
        <f t="shared" si="49"/>
        <v>-1193629.2407679579</v>
      </c>
      <c r="J204" s="38">
        <f t="shared" si="49"/>
        <v>-164796.10251099206</v>
      </c>
      <c r="K204" s="38">
        <f t="shared" si="49"/>
        <v>-941053.6359674061</v>
      </c>
      <c r="L204" s="38">
        <f t="shared" si="49"/>
        <v>894363.35814920475</v>
      </c>
    </row>
    <row r="208" spans="2:12" ht="13" x14ac:dyDescent="0.25">
      <c r="B208" s="3"/>
    </row>
  </sheetData>
  <mergeCells count="11">
    <mergeCell ref="B9:B11"/>
    <mergeCell ref="C9:C11"/>
    <mergeCell ref="D9:D11"/>
    <mergeCell ref="E9:E11"/>
    <mergeCell ref="L9:L11"/>
    <mergeCell ref="F9:F11"/>
    <mergeCell ref="G9:G11"/>
    <mergeCell ref="H9:H11"/>
    <mergeCell ref="I9:I11"/>
    <mergeCell ref="J9:J11"/>
    <mergeCell ref="K9:K11"/>
  </mergeCells>
  <conditionalFormatting sqref="A96:B103 A137:B138 A140:B141 A143:B144 A166:B166 A168:B170 A31:B39 A105:B107 A116:B116 A118:B118 A120:B122 A124:B126 A128:B130 A132:B132 A172:B190 A109:B114 D96:D103 D109:D114 D172:L190 D132 D128:D130 D124:D126 D120:D122 D118 D116 D105:D107 D31:D38 D168:L170 D166:L166 D143:D144 D140:D141 D137:D138">
    <cfRule type="expression" dxfId="19" priority="44">
      <formula>$D$7="gas"</formula>
    </cfRule>
  </conditionalFormatting>
  <conditionalFormatting sqref="D39">
    <cfRule type="expression" dxfId="18" priority="42">
      <formula>$D$7="gas"</formula>
    </cfRule>
  </conditionalFormatting>
  <conditionalFormatting sqref="C109:C114 C172:C190 C132 C128:C130 C124:C126 C120:C122 C118 C116 C105:C107 C31:C38 C168:C170 C166 C143:C144 C140:C141 C137:C138 C96:C103">
    <cfRule type="expression" dxfId="17" priority="18">
      <formula>$D$7="gas"</formula>
    </cfRule>
  </conditionalFormatting>
  <conditionalFormatting sqref="C39">
    <cfRule type="expression" dxfId="16" priority="17">
      <formula>$D$7="gas"</formula>
    </cfRule>
  </conditionalFormatting>
  <conditionalFormatting sqref="E96:E103 E109:E114 E132 E128:E130 E124:E126 E120:E122 E118 E116 E105:E107 E31:E38 E143:E144 E140:E141 E137:E138">
    <cfRule type="expression" dxfId="15" priority="16">
      <formula>$D$7="gas"</formula>
    </cfRule>
  </conditionalFormatting>
  <conditionalFormatting sqref="E39">
    <cfRule type="expression" dxfId="14" priority="15">
      <formula>$D$7="gas"</formula>
    </cfRule>
  </conditionalFormatting>
  <conditionalFormatting sqref="F96:F103 F109:F114 F132 F128:F130 F124:F126 F120:F122 F118 F116 F105:F107 F31:F38 F143:F144 F140:F141 F137:F138">
    <cfRule type="expression" dxfId="13" priority="14">
      <formula>$D$7="gas"</formula>
    </cfRule>
  </conditionalFormatting>
  <conditionalFormatting sqref="F39">
    <cfRule type="expression" dxfId="12" priority="13">
      <formula>$D$7="gas"</formula>
    </cfRule>
  </conditionalFormatting>
  <conditionalFormatting sqref="G96:G103 G109:G114 G132 G128:G130 G124:G126 G120:G122 G118 G116 G105:G107 G31:G38 G143:G144 G140:G141 G137:G138">
    <cfRule type="expression" dxfId="11" priority="12">
      <formula>$D$7="gas"</formula>
    </cfRule>
  </conditionalFormatting>
  <conditionalFormatting sqref="G39">
    <cfRule type="expression" dxfId="10" priority="11">
      <formula>$D$7="gas"</formula>
    </cfRule>
  </conditionalFormatting>
  <conditionalFormatting sqref="H96:H103 H109:H114 H132 H128:H130 H124:H126 H120:H122 H118 H116 H105:H107 H31:H38 H143:H144 H140:H141 H137:H138">
    <cfRule type="expression" dxfId="9" priority="10">
      <formula>$D$7="gas"</formula>
    </cfRule>
  </conditionalFormatting>
  <conditionalFormatting sqref="H39">
    <cfRule type="expression" dxfId="8" priority="9">
      <formula>$D$7="gas"</formula>
    </cfRule>
  </conditionalFormatting>
  <conditionalFormatting sqref="I96:I103 I109:I114 I132 I128:I130 I124:I126 I120:I122 I118 I116 I105:I107 I31:I38 I143:I144 I140:I141 I137:I138">
    <cfRule type="expression" dxfId="7" priority="8">
      <formula>$D$7="gas"</formula>
    </cfRule>
  </conditionalFormatting>
  <conditionalFormatting sqref="I39">
    <cfRule type="expression" dxfId="6" priority="7">
      <formula>$D$7="gas"</formula>
    </cfRule>
  </conditionalFormatting>
  <conditionalFormatting sqref="J96:J103 J109:J114 J132 J128:J130 J124:J126 J120:J122 J118 J116 J105:J107 J31:J38 J143:J144 J140:J141 J137:J138">
    <cfRule type="expression" dxfId="5" priority="6">
      <formula>$D$7="gas"</formula>
    </cfRule>
  </conditionalFormatting>
  <conditionalFormatting sqref="J39">
    <cfRule type="expression" dxfId="4" priority="5">
      <formula>$D$7="gas"</formula>
    </cfRule>
  </conditionalFormatting>
  <conditionalFormatting sqref="K96:K103 K109:K114 K132 K128:K130 K124:K126 K120:K122 K118 K116 K105:K107 K31:K38 K143:K144 K140:K141 K137:K138">
    <cfRule type="expression" dxfId="3" priority="4">
      <formula>$D$7="gas"</formula>
    </cfRule>
  </conditionalFormatting>
  <conditionalFormatting sqref="K39">
    <cfRule type="expression" dxfId="2" priority="3">
      <formula>$D$7="gas"</formula>
    </cfRule>
  </conditionalFormatting>
  <conditionalFormatting sqref="L96:L103 L109:L114 L132 L128:L130 L124:L126 L120:L122 L118 L116 L105:L107 L31:L38 L143:L144 L140:L141 L137:L138">
    <cfRule type="expression" dxfId="1" priority="2">
      <formula>$D$7="gas"</formula>
    </cfRule>
  </conditionalFormatting>
  <conditionalFormatting sqref="L39">
    <cfRule type="expression" dxfId="0" priority="1">
      <formula>$D$7="gas"</formula>
    </cfRule>
  </conditionalFormatting>
  <pageMargins left="0.74803149606299213" right="0.74803149606299213" top="0.98425196850393704" bottom="0.98425196850393704" header="0.51181102362204722" footer="0.51181102362204722"/>
  <pageSetup paperSize="8" scale="47" fitToWidth="3" fitToHeight="3" orientation="portrait" r:id="rId1"/>
  <headerFooter alignWithMargins="0"/>
  <rowBreaks count="2" manualBreakCount="2">
    <brk id="95" max="13" man="1"/>
    <brk id="40" max="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2F7DA506DD5046B28A771D7B9687F5" ma:contentTypeVersion="12" ma:contentTypeDescription="Een nieuw document maken." ma:contentTypeScope="" ma:versionID="aabf7fb0be0efa736609aefc912e377d">
  <xsd:schema xmlns:xsd="http://www.w3.org/2001/XMLSchema" xmlns:xs="http://www.w3.org/2001/XMLSchema" xmlns:p="http://schemas.microsoft.com/office/2006/metadata/properties" xmlns:ns2="ca7bdaf8-9204-4dfb-b961-6420a10552dc" xmlns:ns3="98ce2385-c415-4fed-b28e-f8972ff5db9d" targetNamespace="http://schemas.microsoft.com/office/2006/metadata/properties" ma:root="true" ma:fieldsID="ff94e258df4ab531b6825425a8be82e0" ns2:_="" ns3:_="">
    <xsd:import namespace="ca7bdaf8-9204-4dfb-b961-6420a10552dc"/>
    <xsd:import namespace="98ce2385-c415-4fed-b28e-f8972ff5db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daf8-9204-4dfb-b961-6420a10552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e2930836-7a2b-4a89-80df-4317305389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ce2385-c415-4fed-b28e-f8972ff5db9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3d60b18-63ea-476b-91b2-5ef93c13c4ab}" ma:internalName="TaxCatchAll" ma:showField="CatchAllData" ma:web="98ce2385-c415-4fed-b28e-f8972ff5db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7bdaf8-9204-4dfb-b961-6420a10552dc">
      <Terms xmlns="http://schemas.microsoft.com/office/infopath/2007/PartnerControls"/>
    </lcf76f155ced4ddcb4097134ff3c332f>
    <TaxCatchAll xmlns="98ce2385-c415-4fed-b28e-f8972ff5db9d" xsi:nil="true"/>
  </documentManagement>
</p:properties>
</file>

<file path=customXml/itemProps1.xml><?xml version="1.0" encoding="utf-8"?>
<ds:datastoreItem xmlns:ds="http://schemas.openxmlformats.org/officeDocument/2006/customXml" ds:itemID="{605A9F43-0DEA-424E-9B0C-B744440E86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91AFFE-0CDD-4D25-92A5-CDE5280DD82B}"/>
</file>

<file path=customXml/itemProps3.xml><?xml version="1.0" encoding="utf-8"?>
<ds:datastoreItem xmlns:ds="http://schemas.openxmlformats.org/officeDocument/2006/customXml" ds:itemID="{C49A5B31-AD09-4253-A36E-2975DB06E9CD}">
  <ds:schemaRefs>
    <ds:schemaRef ds:uri="http://schemas.microsoft.com/office/2006/metadata/properties"/>
    <ds:schemaRef ds:uri="http://schemas.microsoft.com/office/infopath/2007/PartnerControls"/>
    <ds:schemaRef ds:uri="dc27eef4-d356-41e1-bcf3-2711032fb09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EXO '22 GAS</vt:lpstr>
      <vt:lpstr>'EXO ''22 GAS'!Afdrukbereik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 Stockman</dc:creator>
  <cp:lastModifiedBy>Bert Stockman</cp:lastModifiedBy>
  <dcterms:created xsi:type="dcterms:W3CDTF">2020-09-29T05:56:58Z</dcterms:created>
  <dcterms:modified xsi:type="dcterms:W3CDTF">2021-09-30T15:22:45Z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0x010100482F7DA506DD5046B28A771D7B9687F5</vt:lpwstr>
  </property>
</Properties>
</file>