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1 tekst en bijlagen TM 21-24/"/>
    </mc:Choice>
  </mc:AlternateContent>
  <xr:revisionPtr revIDLastSave="42" documentId="11_15F5C5E14D173D2D8C611ED2CA5C5DE042B7B563" xr6:coauthVersionLast="45" xr6:coauthVersionMax="45" xr10:uidLastSave="{C456076D-4619-489F-9841-1FA15BFDBC77}"/>
  <bookViews>
    <workbookView xWindow="-110" yWindow="-110" windowWidth="19420" windowHeight="10560" tabRatio="797" activeTab="1" xr2:uid="{00000000-000D-0000-FFFF-FFFF00000000}"/>
  </bookViews>
  <sheets>
    <sheet name="TITELBLAD" sheetId="1" r:id="rId1"/>
    <sheet name="Indicatoren" sheetId="2" r:id="rId2"/>
    <sheet name="Laattijdige aansl ELEK" sheetId="6" r:id="rId3"/>
    <sheet name="Laattijdige aansl GAS" sheetId="7" r:id="rId4"/>
    <sheet name="Laattijdige heraansl ELEK" sheetId="8" r:id="rId5"/>
    <sheet name="Laattijdige heraansl GAS" sheetId="9" r:id="rId6"/>
  </sheets>
  <definedNames>
    <definedName name="_xlnm.Print_Area" localSheetId="0">TITELBLAD!$A$1:$N$258</definedName>
    <definedName name="jaar">TITELBLAD!$C$11</definedName>
    <definedName name="Z_A42AFD82_0651_41F7_977A_91765F707C4A_.wvu.PrintArea" localSheetId="0" hidden="1">TITELBLAD!$A$1:$N$258</definedName>
  </definedNames>
  <calcPr calcId="191029"/>
  <customWorkbookViews>
    <customWorkbookView name="Katrijn Heylen - Persoonlijke weergave" guid="{A42AFD82-0651-41F7-977A-91765F707C4A}" mergeInterval="0" personalView="1" maximized="1" xWindow="-11" yWindow="-11" windowWidth="1942" windowHeight="1042" tabRatio="88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7" i="2" l="1"/>
  <c r="C78" i="2" s="1"/>
  <c r="C67" i="2"/>
  <c r="C68" i="2" s="1"/>
  <c r="C57" i="2"/>
  <c r="C58" i="2" s="1"/>
  <c r="C47" i="2"/>
  <c r="C48" i="2" s="1"/>
  <c r="B13" i="2"/>
  <c r="B63" i="1"/>
  <c r="B119" i="1"/>
  <c r="B154" i="1"/>
  <c r="B153" i="1"/>
  <c r="B152" i="1"/>
  <c r="B94" i="1"/>
  <c r="B155" i="1"/>
  <c r="B94" i="2"/>
  <c r="B220" i="1"/>
  <c r="J47" i="2"/>
  <c r="B252" i="1"/>
  <c r="B214" i="1"/>
  <c r="B170" i="1"/>
  <c r="B176" i="1"/>
  <c r="B180" i="1"/>
  <c r="B100" i="1"/>
  <c r="B108" i="1"/>
  <c r="C1" i="9"/>
  <c r="C1" i="8"/>
  <c r="C1" i="7"/>
  <c r="C1" i="6"/>
  <c r="C3" i="2"/>
  <c r="C7" i="2"/>
  <c r="C15" i="2"/>
  <c r="C21" i="2"/>
  <c r="C27" i="2"/>
  <c r="B32" i="2"/>
  <c r="B28" i="2"/>
  <c r="B29" i="2"/>
  <c r="B30" i="2"/>
  <c r="C33" i="2"/>
  <c r="C34" i="2" s="1"/>
  <c r="C39" i="2"/>
  <c r="C45" i="2"/>
  <c r="D45" i="2"/>
  <c r="F45" i="2"/>
  <c r="G45" i="2"/>
  <c r="H45" i="2"/>
  <c r="I45" i="2"/>
  <c r="J45" i="2"/>
  <c r="B47" i="2"/>
  <c r="E47" i="2"/>
  <c r="C55" i="2"/>
  <c r="D55" i="2"/>
  <c r="F55" i="2"/>
  <c r="G55" i="2"/>
  <c r="H55" i="2"/>
  <c r="I55" i="2"/>
  <c r="B57" i="2"/>
  <c r="D57" i="2"/>
  <c r="I57" i="2"/>
  <c r="C65" i="2"/>
  <c r="D65" i="2"/>
  <c r="F65" i="2"/>
  <c r="G65" i="2"/>
  <c r="B67" i="2"/>
  <c r="D67" i="2"/>
  <c r="E67" i="2" s="1"/>
  <c r="F67" i="2" s="1"/>
  <c r="H67" i="2" s="1"/>
  <c r="C75" i="2"/>
  <c r="D75" i="2"/>
  <c r="F75" i="2"/>
  <c r="G75" i="2"/>
  <c r="B77" i="2"/>
  <c r="D77" i="2"/>
  <c r="E77" i="2" s="1"/>
  <c r="F77" i="2" s="1"/>
  <c r="H77" i="2" s="1"/>
  <c r="B87" i="2"/>
  <c r="C13" i="1"/>
  <c r="J90" i="1"/>
  <c r="B138" i="1"/>
  <c r="B139" i="1"/>
  <c r="B141" i="1"/>
  <c r="H166" i="1"/>
  <c r="B196" i="1"/>
  <c r="B198" i="1"/>
  <c r="C209" i="1"/>
  <c r="B236" i="1"/>
  <c r="C247" i="1"/>
  <c r="E57" i="2"/>
  <c r="F57" i="2" l="1"/>
  <c r="J57" i="2" s="1"/>
  <c r="F47" i="2"/>
  <c r="K47" i="2" s="1"/>
</calcChain>
</file>

<file path=xl/sharedStrings.xml><?xml version="1.0" encoding="utf-8"?>
<sst xmlns="http://schemas.openxmlformats.org/spreadsheetml/2006/main" count="292" uniqueCount="214">
  <si>
    <t>DISTRIBUTIENETBEHEERDER :</t>
  </si>
  <si>
    <t>ONDERNEMINGSNUMMER:</t>
  </si>
  <si>
    <t>BTW-REGIME:</t>
  </si>
  <si>
    <t>WERKMAATSCHAPPIJ:</t>
  </si>
  <si>
    <t xml:space="preserve">Het rapporteringsmodel heeft als doel om via een standaardformaat tegemoet te komen aan de informatiebehoeften van de VREG </t>
  </si>
  <si>
    <t>Legenda celkleuren</t>
  </si>
  <si>
    <t>In te vullen door de distributienetbeheerder</t>
  </si>
  <si>
    <t>In te vullen door de VREG</t>
  </si>
  <si>
    <t>teneinde voor iedere distributienetbeheerder een score voor de kwaliteitsindicatoren te bepalen.</t>
  </si>
  <si>
    <t>Onderbrekingsfrequentie middenspanning</t>
  </si>
  <si>
    <t>Boekjaar</t>
  </si>
  <si>
    <t>Onderbrekingsduur middenspanning</t>
  </si>
  <si>
    <t>Onderbrekingsduur (h:min:sec)</t>
  </si>
  <si>
    <t>Onderbrekingsfrequentie laagspanning</t>
  </si>
  <si>
    <t>Onderbrekingsduur laagspanning</t>
  </si>
  <si>
    <t>RICHTLIJNEN BIJ HET INVULLEN EN DE INTERPRETATIE VAN HET RAPPORTERINGSMODEL KWALITEIT DIENSTVERLENING</t>
  </si>
  <si>
    <t>- Klachten tegen de distributienetbeheerder:</t>
  </si>
  <si>
    <t>en het betrekken van stakeholders.</t>
  </si>
  <si>
    <t>Definiëring van de gehanteerde begrippen</t>
  </si>
  <si>
    <t>1. Spanningsniveaus</t>
  </si>
  <si>
    <t>3. Onderbrekingsfrequentie middenspanning</t>
  </si>
  <si>
    <t>waarbij:</t>
  </si>
  <si>
    <t>4. Onderbrekingsduur middenspanning</t>
  </si>
  <si>
    <t>van een automatisch geregistreerd tijdstip door het besturings- en opvolgingssysteem van de distributienetbeheerder</t>
  </si>
  <si>
    <t xml:space="preserve">onderbroken toegangspunten op basis van een automatisch geregistreerd tijdstip door het besturings- en opvolgingssysteem </t>
  </si>
  <si>
    <t>van de distributienetbeheerder ofwel op basis van de geregistreerde bevestiging van de interventiedienst.</t>
  </si>
  <si>
    <t>ofwel op basis van de geregistreerde melding door een netgebruiker (of zijn gemandateerde).</t>
  </si>
  <si>
    <t>2. Aantal actieve toegangspunten</t>
  </si>
  <si>
    <t>- Aantal onderbrekingen:</t>
  </si>
  <si>
    <t>Onder melding wordt verstaan: elke contactneming door een netgebruiker of zijn gemandateerde over een probleem dat de</t>
  </si>
  <si>
    <t>- Melding:</t>
  </si>
  <si>
    <t>waarin:</t>
  </si>
  <si>
    <t>met uitsluiting van de toegangspunten uitsluitend toegewezen aan exclusief nachtverbruik.</t>
  </si>
  <si>
    <t>- Onderbrekingsfrequentie van laagspanningsonderbrekingen:</t>
  </si>
  <si>
    <t>Vergelijking 1</t>
  </si>
  <si>
    <t>Vergelijking 2</t>
  </si>
  <si>
    <t>Vergelijking 3</t>
  </si>
  <si>
    <t>Vergelijking 4</t>
  </si>
  <si>
    <t>Aantal netgebruikers per laagspanningsonderbreking</t>
  </si>
  <si>
    <t>Onderbrekingsfrequentie van laagspanningsonderbreking</t>
  </si>
  <si>
    <t>De exploitatieoppervlakte van het distributienet (in km²)</t>
  </si>
  <si>
    <t>Met 'forfaitaire vergoeding' wordt de vergoeding bepaald in het Energiedecreet bedoeld.</t>
  </si>
  <si>
    <t>vermenigvuldiging met het gezondheidsindexcijfer voor de maand juni van het jaar n-1 en die te delen door het gezondheidsindexcijfer</t>
  </si>
  <si>
    <t>De bedragen, vermeld in artikel 4.1.11/3 tot en met 4.1.11/4, worden vanaf 1 januari 2015 jaarlijks van rechtswege geïndexeerd door</t>
  </si>
  <si>
    <t>voor de maand juni 2013 (art. 4.1.11/2 Energiedecreet).</t>
  </si>
  <si>
    <t>Volgende kwaliteitsindicatoren worden in dit rapporteringsmodel echter niet beschouwd:</t>
  </si>
  <si>
    <t>Aantal - elektriciteit</t>
  </si>
  <si>
    <t>Aantal - aardgas</t>
  </si>
  <si>
    <t>Forfaitaire vergoedingen wegens laattijdige aansluiting - elektriciteit</t>
  </si>
  <si>
    <t>Forfaitaire vergoedingen wegens laattijdige heraansluiting - elektriciteit</t>
  </si>
  <si>
    <t>Forfaitaire vergoedingen wegens laattijdige aansluiting - aardgas</t>
  </si>
  <si>
    <t>Forfaitaire vergoedingen wegens laattijdige heraansluiting - aardgas</t>
  </si>
  <si>
    <t>en hieraan toegewezen meetinrichting, met uitsluiting van de toegangspunten toegewezen aan openbare verlichting en, daar waar van toepassing,</t>
  </si>
  <si>
    <t>Rapportering over kalenderjaar:</t>
  </si>
  <si>
    <t>Tijdstip (uur:minuten:seconden) van het einde van de onderbreking</t>
  </si>
  <si>
    <t>waarbij (volgens BESL-2003-8):</t>
  </si>
  <si>
    <t xml:space="preserve">▫ De onderbrekingsduur vangt aan op het eerste moment van de vaststelling van de onderbreking ofwel op basis </t>
  </si>
  <si>
    <t>Registratiewijze einde</t>
  </si>
  <si>
    <t>Aantal actieve toegangspunten</t>
  </si>
  <si>
    <t>6. Onderbrekingsfrequentie laagspanning</t>
  </si>
  <si>
    <t>7. Onderbrekingsduur laagspanning</t>
  </si>
  <si>
    <t>Tijdstip (uur:minuten:seconden) van de aanvang van de onderbreking</t>
  </si>
  <si>
    <t>Registratiewijze aanvang</t>
  </si>
  <si>
    <t>Naast de rapportering van bovenvermelde indicatoren voor middenspanning onder tabblad 'Indicatoren', wenst de VREG ook een detail te bekomen van alle</t>
  </si>
  <si>
    <t>Naast de rapportering van bovenvermelde indicatoren voor laagspanning onder tabblad 'Indicatoren', wenst de VREG ook een detail te bekomen van alle</t>
  </si>
  <si>
    <t>Ongeplande onderbreking laagspanning</t>
  </si>
  <si>
    <t>Datum aanvang van de onderbreking (dd/mm/yyyy)</t>
  </si>
  <si>
    <t>Gemeente</t>
  </si>
  <si>
    <t xml:space="preserve">Straatnaam </t>
  </si>
  <si>
    <t>Type aansluiting</t>
  </si>
  <si>
    <t>Uiterste datum van aansluiting (dd/mm/yyyy)</t>
  </si>
  <si>
    <t>Datum realisatie aansluiting (dd/mm/yyyy)</t>
  </si>
  <si>
    <t>Uitbetaald bedrag (EUR)</t>
  </si>
  <si>
    <t>Aantal dagen overschrijding aansluitingstermijn</t>
  </si>
  <si>
    <t>Locatie aansluiting (straatnaam, gemeente)</t>
  </si>
  <si>
    <t xml:space="preserve">Naast de rapportering van de totaal uitbetaalde forfaitaire vergoedingen wegens laattijdige aansluiting voor zowel de </t>
  </si>
  <si>
    <t>deze uitbetaalde forfaitaire vergoedingen gedurende het boekjaar.</t>
  </si>
  <si>
    <t xml:space="preserve">teneinde de VREG de mogelijkheid te bieden een aselecte steekproef te selecteren bij een toekomstige steekproefcontrole door de </t>
  </si>
  <si>
    <t>VREG.</t>
  </si>
  <si>
    <t>De rapportering wordt voor elk van de gereguleerde activiteiten als volgt gestructureerd:</t>
  </si>
  <si>
    <t>met voorafgaande studie. Voor de gereguleerde activiteit aardgas betreft dit ofwel een eenvoudige aansluiting, ofwel een aansluiting met voorafgaande studie</t>
  </si>
  <si>
    <t xml:space="preserve">Naast de rapportering van de totaal uitbetaalde forfaitaire vergoedingen wegens laattijdige heraansluiting voor zowel de </t>
  </si>
  <si>
    <t>Dit detail dient de distributienetbeheerder respectievelijk in tabblad 'Laattijdige heraansl ELEK' en 'Laattijdige heraansl GAS' te rapporteren</t>
  </si>
  <si>
    <t>Uiterste datum van heraansluiting (dd/mm/yyyy)</t>
  </si>
  <si>
    <t>Datum realisatie heraansluiting (dd/mm/yyyy)</t>
  </si>
  <si>
    <t>Aantal dagen overschrijding heraansluitingstermijn</t>
  </si>
  <si>
    <t>Locatie heraansluiting (straatnaam, gemeente)</t>
  </si>
  <si>
    <t>Type aanvrager</t>
  </si>
  <si>
    <t>Check:</t>
  </si>
  <si>
    <t>5. Detail onderbrekingen middenspanning</t>
  </si>
  <si>
    <t>gereguleerde activiteiten elektriciteit als aardgas, onder tabblad 'Indicatoren', wenst de VREG ook een detail te bekomen van</t>
  </si>
  <si>
    <t>Dit detail dient de distributienetbeheerder respectievelijk in het tabblad 'Laattijdige aansl ELEK' en 'Laattijdige aansl GAS' te rapporteren</t>
  </si>
  <si>
    <t>Straatnaam</t>
  </si>
  <si>
    <t>Indiening bij de VREG ten laatste op:</t>
  </si>
  <si>
    <t>Betrokken cabines midden/laagspanning</t>
  </si>
  <si>
    <t>vermenigvuldiging met het gezondheidsindexcijfer voor de maand juni van het jaar Y-1 en die te delen door het gezondheidsindexcijfer</t>
  </si>
  <si>
    <t xml:space="preserve">Teneinde elk jaar in de observatieperiode eenzelfde gewicht te geven in de berekening van de gemiddelde waarde voor EUR/realisatie, </t>
  </si>
  <si>
    <t xml:space="preserve">zal de uitbetaalde forfaitaire vergoeding iedere jaar gecorrigeerd worden voor de toegepaste indexering zoals voorzien door het </t>
  </si>
  <si>
    <t>Energiedecreet.</t>
  </si>
  <si>
    <t>Ongeplande onderbreking middenspanning</t>
  </si>
  <si>
    <t>Oorzaak</t>
  </si>
  <si>
    <t>Datum aanvang van de onderbreking (dd/mm/jjjj)</t>
  </si>
  <si>
    <r>
      <t>Neutraliseren van de indexatie</t>
    </r>
    <r>
      <rPr>
        <vertAlign val="superscript"/>
        <sz val="11"/>
        <color indexed="8"/>
        <rFont val="Calibri"/>
        <family val="2"/>
      </rPr>
      <t>1</t>
    </r>
  </si>
  <si>
    <t>EUR/gerealiseerde aansluiting gas</t>
  </si>
  <si>
    <t>EUR/gerealiseerde heraansluiting elek</t>
  </si>
  <si>
    <t>EUR/gerealiseerde heraansluiting gas</t>
  </si>
  <si>
    <t>Uiterste datum van heraansluiting (dd/mm/jjjj)</t>
  </si>
  <si>
    <t>Datum realisatie heraansluiting (dd/mm/jjjj)</t>
  </si>
  <si>
    <t>Uiterste datum van aansluiting (dd/mm/jjjj)</t>
  </si>
  <si>
    <t>Datum realisatie aansluiting (dd/mm/jjjj)</t>
  </si>
  <si>
    <t>8. Detail ongeplande onderbrekingen laagspanning</t>
  </si>
  <si>
    <t>volgnummer</t>
  </si>
  <si>
    <t>Volgnummer</t>
  </si>
  <si>
    <t>EUR/gerealiseerde aansluiting elek</t>
  </si>
  <si>
    <t>ongeplande onderbrekingen die in de loop van het boekjaar hebben plaatsgevonden op dit spanningsniveau.</t>
  </si>
  <si>
    <t>te worden ondersteund door een officieel document van een onafhankelijke derde partij</t>
  </si>
  <si>
    <r>
      <t>Som van het aantal cabines per defect per onderbrekingsduur (=</t>
    </r>
    <r>
      <rPr>
        <sz val="11"/>
        <color indexed="8"/>
        <rFont val="Tahoma"/>
        <family val="2"/>
      </rPr>
      <t>∑ s</t>
    </r>
    <r>
      <rPr>
        <vertAlign val="subscript"/>
        <sz val="11"/>
        <color indexed="8"/>
        <rFont val="Tahoma"/>
        <family val="2"/>
      </rPr>
      <t>j</t>
    </r>
    <r>
      <rPr>
        <sz val="11"/>
        <color indexed="8"/>
        <rFont val="Tahoma"/>
        <family val="2"/>
      </rPr>
      <t>)</t>
    </r>
  </si>
  <si>
    <t>Voor de bepaling van de score voor deze indicator zal door de VREG een panelgesprek worden georganiseerd waarbij iedere</t>
  </si>
  <si>
    <t>KPI - elektriciteit</t>
  </si>
  <si>
    <t>KPI - aardgas</t>
  </si>
  <si>
    <t>Gemiddelde KPI</t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</si>
  <si>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: gezondheidsindexcijfer voor de maand juni 2013, namelijk 100,20 , gedeeld door die van de maand juni van het jaar Y-1.</t>
    </r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</si>
  <si>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: gezondheidsindexcijfervoor de maand juni 2013, namelijk 100,20 , gedeeld door die van de maand juni van het jaar Y-1.</t>
    </r>
  </si>
  <si>
    <t>De rapportering van deze gegevens dient als volgt te worden gestructureerd:</t>
  </si>
  <si>
    <t>Zoals onderstaand uit punt 5 en punt 8 kan worden afgeleid, vraagt de VREG ook een detail van de ongeplande onderbrekingen op midden- en laagspanning. Gezien</t>
  </si>
  <si>
    <t>De distributienetbeheerder presenteren deze gegevens in een apart digitaal rapport dat aan dit rapporteringsmodel wordt toegevoegd</t>
  </si>
  <si>
    <t>en ermee samen wordt opgeleverd aan de VREG. Het is hierbij dus niet vereist om ook 3 papieren exemplaren van dit detail op te leveren.</t>
  </si>
  <si>
    <t>op het middenspanningsniveau in het betreffende boekjaar.</t>
  </si>
  <si>
    <t xml:space="preserve"> geregistreerd tijdstip door het besturings- en opvolgingssysteem van de distributienetbeheerder ofwel op basis van de geregistreerde melding </t>
  </si>
  <si>
    <t>door een netgebruiker (of zijn gemandateerde).</t>
  </si>
  <si>
    <t xml:space="preserve">op basis van een automatisch geregistreerd tijdstip door het besturings- en opvolgingssysteem van de distributienetbeheerder ofwel op basis van </t>
  </si>
  <si>
    <t>de geregistreerde bevestiging van de interventiedienst</t>
  </si>
  <si>
    <t>Deze cel neemt normaliter de waarde 1 aan aangezien er een afzonderlijke rij per betrokken cabine is voorzien.</t>
  </si>
  <si>
    <t>door het besturings- en opvolgingssysteem van de distributienetbeheerder ofwel op basis van de geregistreerde melding door een netgebruiker (of zijn gemandateerde).</t>
  </si>
  <si>
    <t xml:space="preserve">van een automatisch geregistreerd tijdstip door het besturings- en opvolgingssysteem van de distributienetbeheerder ofwel op basis van de geregistreerde </t>
  </si>
  <si>
    <t>die voorgeschreven was door de technische reglementen of die in onderling overleg werd afgesproken</t>
  </si>
  <si>
    <t>Art. 4.1.11/3 van het Energiedecreet</t>
  </si>
  <si>
    <t>de door de regelgeving bepaalde termijn voor de realisatie van de heraansluiting</t>
  </si>
  <si>
    <t>in Art. 4.1.11/4 van het Energiedecreet</t>
  </si>
  <si>
    <t>Voor de bepaling van de score voor deze indicator zal de VREG de noodzakelijke gegevens bekomen bij de</t>
  </si>
  <si>
    <t>federale Ombudsdienst voor Energie en uit de klachtenbehandeling door de VREG.</t>
  </si>
  <si>
    <t>- Inspanningen voor klantentevredenheid en betrekken van belanghebbenden:</t>
  </si>
  <si>
    <t>werkmaatschappij verder toelichting kan geven bij de door haar overgemaakte nota's inzake de geleverde inspanningen voor klantentevredenheid</t>
  </si>
  <si>
    <t>de mogelijke complexiteit en omvang van deze details beschouwt de VREG het als voldoende dat deze gegevens in een apart digitaal rapport aan dit rapporteringsmodel</t>
  </si>
  <si>
    <t>Volgende spanningsniveaus voor het elektriciteitsdistributienet worden gehanteerd:</t>
  </si>
  <si>
    <t>telefonische en door het netwerksysteem ontvangen meldingen.</t>
  </si>
  <si>
    <t>door netgebruikers, door hun gemandateerde of door het besturings- en opvolgingssysteem.</t>
  </si>
  <si>
    <t>netgebruiker ondervindt met betrekking tot een dienst of product geleverd door de distributienetbeheerder, evenals elk storings-</t>
  </si>
  <si>
    <t xml:space="preserve">signaal gemeld door het besturings- en opvolgingssysteem. </t>
  </si>
  <si>
    <t>Elke distributienetbeheerder registreert alle de door hem ontvangen schriftelijke (per brief, via website of via e-mail),</t>
  </si>
  <si>
    <t xml:space="preserve">bevestiging van de interventiedienst. </t>
  </si>
  <si>
    <t>9. Forfaitaire vergoedingen wegens laattijdige aansluiting</t>
  </si>
  <si>
    <t>10. Detail forfaitaire vergoedingen wegens laattijdige aansluiting</t>
  </si>
  <si>
    <t>11. Forfaitaire vergoedingen wegens laattijdige heraansluiting</t>
  </si>
  <si>
    <t>12. Detail forfaitaire vergoedingen wegens laattijdige heraansluiting</t>
  </si>
  <si>
    <r>
      <t xml:space="preserve">Het rapporteringsmodel dient in </t>
    </r>
    <r>
      <rPr>
        <b/>
        <sz val="11"/>
        <rFont val="Calibri"/>
        <family val="2"/>
      </rPr>
      <t>1 exemplaar</t>
    </r>
    <r>
      <rPr>
        <sz val="11"/>
        <rFont val="Calibri"/>
        <family val="2"/>
      </rPr>
      <t xml:space="preserve"> te worden opgeleverd, alsook onder </t>
    </r>
    <r>
      <rPr>
        <b/>
        <sz val="11"/>
        <rFont val="Calibri"/>
        <family val="2"/>
      </rPr>
      <t>elektronische vorm (Excel-formaat)</t>
    </r>
    <r>
      <rPr>
        <sz val="11"/>
        <rFont val="Calibri"/>
        <family val="2"/>
      </rPr>
      <t>.</t>
    </r>
  </si>
  <si>
    <t>worden toegevoegd en opgeleverd. Het is hierbij dus niet vereist om ook een papieren exemplaar van deze details op te leveren.</t>
  </si>
  <si>
    <t>met oorzaak "gekoppeld net" of "force majeur", alsook kortstondige stroomonderbrekingen met een onderbrekingsduur (tj) ≤ 3 minuten tellen niet mee in deze berekening, maar zijn wel opgenomen in de lijst met het detail van de onderbrekingen.</t>
  </si>
  <si>
    <t>Identificatienummer</t>
  </si>
  <si>
    <t>Identificatie-nummer</t>
  </si>
  <si>
    <t>cellen die niet mogen overschreven worden</t>
  </si>
  <si>
    <t>RAPPORTERINGSMODEL KWALITEIT DIENSTVERLENING TARIEFMETHODOLOGIE 2021-2024</t>
  </si>
  <si>
    <r>
      <t xml:space="preserve">- </t>
    </r>
    <r>
      <rPr>
        <u/>
        <sz val="11"/>
        <rFont val="Calibri"/>
        <family val="2"/>
      </rPr>
      <t>Laagspanning:</t>
    </r>
    <r>
      <rPr>
        <sz val="11"/>
        <rFont val="Calibri"/>
        <family val="2"/>
        <scheme val="minor"/>
      </rPr>
      <t xml:space="preserve"> installaties op spanningen </t>
    </r>
    <r>
      <rPr>
        <b/>
        <sz val="11"/>
        <rFont val="Calibri"/>
        <family val="2"/>
      </rPr>
      <t>lager dan 1 kV</t>
    </r>
    <r>
      <rPr>
        <sz val="11"/>
        <rFont val="Calibri"/>
        <family val="2"/>
        <scheme val="minor"/>
      </rPr>
      <t xml:space="preserve"> (kilovolt) (&lt; 1 kV)</t>
    </r>
  </si>
  <si>
    <r>
      <t xml:space="preserve">- </t>
    </r>
    <r>
      <rPr>
        <u/>
        <sz val="11"/>
        <rFont val="Calibri"/>
        <family val="2"/>
      </rPr>
      <t>Middenspanning:</t>
    </r>
    <r>
      <rPr>
        <sz val="11"/>
        <rFont val="Calibri"/>
        <family val="2"/>
        <scheme val="minor"/>
      </rPr>
      <t xml:space="preserve"> installaties op spanningen</t>
    </r>
    <r>
      <rPr>
        <b/>
        <sz val="11"/>
        <rFont val="Calibri"/>
        <family val="2"/>
      </rPr>
      <t xml:space="preserve"> vanaf 1 kV tot 36 kV</t>
    </r>
    <r>
      <rPr>
        <sz val="11"/>
        <rFont val="Calibri"/>
        <family val="2"/>
        <scheme val="minor"/>
      </rPr>
      <t xml:space="preserve"> (</t>
    </r>
    <r>
      <rPr>
        <sz val="11"/>
        <rFont val="Calibri"/>
        <family val="2"/>
      </rPr>
      <t>≥ 1 kV en &lt; 36 kV)</t>
    </r>
  </si>
  <si>
    <r>
      <t xml:space="preserve">Dit zijn de toegangspunten voor afname en injectie met een toegangshouder </t>
    </r>
    <r>
      <rPr>
        <b/>
        <sz val="11"/>
        <rFont val="Calibri"/>
        <family val="2"/>
        <scheme val="minor"/>
      </rPr>
      <t>en in dienst gesteld</t>
    </r>
    <r>
      <rPr>
        <sz val="11"/>
        <rFont val="Calibri"/>
        <family val="2"/>
        <scheme val="minor"/>
      </rPr>
      <t>, identificeerbaar op basis van hun onderscheiden EAN-GSRN (of 18-cijferige EAN-code)</t>
    </r>
  </si>
  <si>
    <r>
      <t>- s</t>
    </r>
    <r>
      <rPr>
        <vertAlign val="subscript"/>
        <sz val="12"/>
        <rFont val="Calibri"/>
        <family val="2"/>
      </rPr>
      <t>j</t>
    </r>
    <r>
      <rPr>
        <sz val="12"/>
        <rFont val="Calibri"/>
        <family val="2"/>
      </rPr>
      <t xml:space="preserve"> = aantal cabines die de j</t>
    </r>
    <r>
      <rPr>
        <vertAlign val="superscript"/>
        <sz val="12"/>
        <rFont val="Calibri"/>
        <family val="2"/>
      </rPr>
      <t>ste</t>
    </r>
    <r>
      <rPr>
        <sz val="12"/>
        <rFont val="Calibri"/>
        <family val="2"/>
      </rPr>
      <t xml:space="preserve"> groep van onderbroken toegangspunten voeden</t>
    </r>
  </si>
  <si>
    <r>
      <t>- t</t>
    </r>
    <r>
      <rPr>
        <vertAlign val="subscript"/>
        <sz val="11"/>
        <rFont val="Calibri"/>
        <family val="2"/>
      </rPr>
      <t>j</t>
    </r>
    <r>
      <rPr>
        <sz val="11"/>
        <rFont val="Calibri"/>
        <family val="2"/>
        <scheme val="minor"/>
      </rPr>
      <t xml:space="preserve"> = de onderbrekingsduur voor de j</t>
    </r>
    <r>
      <rPr>
        <vertAlign val="superscript"/>
        <sz val="11"/>
        <rFont val="Calibri"/>
        <family val="2"/>
      </rPr>
      <t>ste</t>
    </r>
    <r>
      <rPr>
        <sz val="11"/>
        <rFont val="Calibri"/>
        <family val="2"/>
        <scheme val="minor"/>
      </rPr>
      <t xml:space="preserve"> groep van onderbroken toegangspunten in uren: minuten: seconden</t>
    </r>
  </si>
  <si>
    <r>
      <t>▫ De onderbrekingsduur eindigt op het moment waarop de toegang tot het net hersteld wordt voor de j</t>
    </r>
    <r>
      <rPr>
        <vertAlign val="superscript"/>
        <sz val="11"/>
        <rFont val="Calibri"/>
        <family val="2"/>
      </rPr>
      <t>ste</t>
    </r>
    <r>
      <rPr>
        <sz val="11"/>
        <rFont val="Calibri"/>
        <family val="2"/>
      </rPr>
      <t xml:space="preserve"> groep van</t>
    </r>
  </si>
  <si>
    <r>
      <t xml:space="preserve">Daarnaast wordt ook de </t>
    </r>
    <r>
      <rPr>
        <i/>
        <sz val="11"/>
        <rFont val="Calibri"/>
        <family val="2"/>
      </rPr>
      <t xml:space="preserve">berekening van de onderbrekingsfrequentie en onderbrekingsduur toegevoegd, uitgaande van deze volledige lijst van stroomonderbrekingen. Stroomonderbrekingen </t>
    </r>
  </si>
  <si>
    <r>
      <t>Onderbrekingsduur t</t>
    </r>
    <r>
      <rPr>
        <vertAlign val="subscript"/>
        <sz val="11"/>
        <rFont val="Calibri"/>
        <family val="2"/>
      </rPr>
      <t xml:space="preserve">j </t>
    </r>
    <r>
      <rPr>
        <sz val="11"/>
        <rFont val="Calibri"/>
        <family val="2"/>
        <scheme val="minor"/>
      </rPr>
      <t>(uren:minuten:seconden)</t>
    </r>
  </si>
  <si>
    <r>
      <t>Aantal cabines die de betrokken onderbroken toegangspunten voeden (s</t>
    </r>
    <r>
      <rPr>
        <vertAlign val="subscript"/>
        <sz val="11"/>
        <rFont val="Calibri"/>
        <family val="2"/>
      </rPr>
      <t>j</t>
    </r>
    <r>
      <rPr>
        <sz val="11"/>
        <rFont val="Calibri"/>
        <family val="2"/>
        <scheme val="minor"/>
      </rPr>
      <t>)</t>
    </r>
  </si>
  <si>
    <r>
      <rPr>
        <u/>
        <sz val="11"/>
        <rFont val="Calibri"/>
        <family val="2"/>
      </rPr>
      <t>-</t>
    </r>
    <r>
      <rPr>
        <i/>
        <u/>
        <sz val="11"/>
        <rFont val="Calibri"/>
        <family val="2"/>
      </rPr>
      <t xml:space="preserve"> Ongeplande onderbreking middenspanning:</t>
    </r>
    <r>
      <rPr>
        <sz val="11"/>
        <rFont val="Calibri"/>
        <family val="2"/>
        <scheme val="minor"/>
      </rPr>
      <t xml:space="preserve"> volgnummer of identificatienummer x van elke ongeplande onderbreking op het middenspanningsniveau </t>
    </r>
  </si>
  <si>
    <r>
      <rPr>
        <u/>
        <sz val="11"/>
        <rFont val="Calibri"/>
        <family val="2"/>
      </rPr>
      <t>- Oorzaak</t>
    </r>
    <r>
      <rPr>
        <i/>
        <u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aangeven of de oorzaak ligt in het eigen net, in een gekoppeld net of in force majeur. Indien force majeur dient de onderbreking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</si>
  <si>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Gemeente: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Gemeente waarin de ongeplande onderbreking optrad (fusienaam of postcode)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</si>
  <si>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Straatnaam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de gemelde of automatisch geregistreerde straatnaam van de gemeente waarin de onderbreking optrad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</si>
  <si>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Datum aanvang van de onderbreking:</t>
    </r>
    <r>
      <rPr>
        <sz val="11"/>
        <rFont val="Calibri"/>
        <family val="2"/>
        <scheme val="minor"/>
      </rPr>
      <t xml:space="preserve"> datum van de aanvang van de betreffende onderbreking op het middenspanningsniveau waarbij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</si>
  <si>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Tijdstip van de aanvang van de onderbreking: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Het eerste moment van de vaststelling van de onderbreking ofwel op basis van een automatisch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</si>
  <si>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Registratiewijze aanvang: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automatisch of geregistreerde melding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</si>
  <si>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Betrokken cabines midden/laagspanning:</t>
    </r>
    <r>
      <rPr>
        <sz val="11"/>
        <rFont val="Calibri"/>
        <family val="2"/>
      </rPr>
      <t xml:space="preserve"> per vermelde onderbreking x is er een rij voor elke </t>
    </r>
    <r>
      <rPr>
        <sz val="11"/>
        <rFont val="Calibri"/>
        <family val="2"/>
        <scheme val="minor"/>
      </rPr>
      <t>y</t>
    </r>
    <r>
      <rPr>
        <vertAlign val="superscript"/>
        <sz val="11"/>
        <rFont val="Calibri"/>
        <family val="2"/>
      </rPr>
      <t>ste</t>
    </r>
    <r>
      <rPr>
        <sz val="11"/>
        <rFont val="Calibri"/>
        <family val="2"/>
        <scheme val="minor"/>
      </rPr>
      <t xml:space="preserve"> cabine die betrokken was bij die x</t>
    </r>
    <r>
      <rPr>
        <vertAlign val="superscript"/>
        <sz val="11"/>
        <rFont val="Calibri"/>
        <family val="2"/>
      </rPr>
      <t xml:space="preserve">ste </t>
    </r>
    <r>
      <rPr>
        <sz val="11"/>
        <rFont val="Calibri"/>
        <family val="2"/>
        <scheme val="minor"/>
      </rPr>
      <t xml:space="preserve">onderbreking 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</si>
  <si>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Datum einde van de onderbreking:</t>
    </r>
    <r>
      <rPr>
        <sz val="11"/>
        <rFont val="Calibri"/>
        <family val="2"/>
        <scheme val="minor"/>
      </rPr>
      <t xml:space="preserve"> datum van het einde van de betreffende onderbreking op het middenspanningsniveau waarbij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</si>
  <si>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Tijdstip van het einde van de onderbreking: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 xml:space="preserve">Het moment waarop de toegang tot het net hersteld wordt voor de betrokken onderbroken toegangspunten 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</si>
  <si>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Registratiewijze einde: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automatisch of geregistreerde bevestiging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</si>
  <si>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Onderbrekingsduur (t</t>
    </r>
    <r>
      <rPr>
        <i/>
        <u/>
        <vertAlign val="subscript"/>
        <sz val="11"/>
        <rFont val="Calibri"/>
        <family val="2"/>
      </rPr>
      <t>j</t>
    </r>
    <r>
      <rPr>
        <i/>
        <u/>
        <sz val="11"/>
        <rFont val="Calibri"/>
        <family val="2"/>
      </rPr>
      <t>):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Tijd in uren:minuten:seconden tussen aanvang van de onderbreking en einde van de onderbreking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</si>
  <si>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Aantal cabines die de betrokken toegangspunten voeden (s</t>
    </r>
    <r>
      <rPr>
        <i/>
        <u/>
        <vertAlign val="subscript"/>
        <sz val="11"/>
        <rFont val="Calibri"/>
        <family val="2"/>
      </rPr>
      <t>j</t>
    </r>
    <r>
      <rPr>
        <i/>
        <u/>
        <sz val="11"/>
        <rFont val="Calibri"/>
        <family val="2"/>
      </rPr>
      <t>):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Aantal cabines die bij de betreffende onderbreking de betrokken toegangspunten voeden. </t>
    </r>
  </si>
  <si>
    <r>
      <t>- Aantal netgebruikers per laagspanningsonderbreking (N</t>
    </r>
    <r>
      <rPr>
        <i/>
        <vertAlign val="subscript"/>
        <sz val="11"/>
        <rFont val="Calibri"/>
        <family val="2"/>
      </rPr>
      <t>LS-onderbreking</t>
    </r>
    <r>
      <rPr>
        <i/>
        <sz val="11"/>
        <rFont val="Calibri"/>
        <family val="2"/>
      </rPr>
      <t>):</t>
    </r>
  </si>
  <si>
    <r>
      <t>▫ O</t>
    </r>
    <r>
      <rPr>
        <vertAlign val="subscript"/>
        <sz val="11"/>
        <rFont val="Calibri"/>
        <family val="2"/>
      </rPr>
      <t>DN</t>
    </r>
    <r>
      <rPr>
        <sz val="11"/>
        <rFont val="Calibri"/>
        <family val="2"/>
      </rPr>
      <t>: De exploitatieoppervlakte van het distributienet (in km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>);</t>
    </r>
  </si>
  <si>
    <r>
      <t xml:space="preserve">Deze wordt gelijkgesteld aan de </t>
    </r>
    <r>
      <rPr>
        <b/>
        <sz val="11"/>
        <rFont val="Calibri"/>
        <family val="2"/>
      </rPr>
      <t>gemiddelde</t>
    </r>
    <r>
      <rPr>
        <sz val="11"/>
        <rFont val="Calibri"/>
        <family val="2"/>
        <scheme val="minor"/>
      </rPr>
      <t xml:space="preserve"> tijdsduur van </t>
    </r>
    <r>
      <rPr>
        <b/>
        <sz val="11"/>
        <rFont val="Calibri"/>
        <family val="2"/>
      </rPr>
      <t>alle</t>
    </r>
    <r>
      <rPr>
        <sz val="11"/>
        <rFont val="Calibri"/>
        <family val="2"/>
        <scheme val="minor"/>
      </rPr>
      <t xml:space="preserve"> in deze kwaliteitsbeoordeling relevante ongeplande laagspanningsonderbrekingen </t>
    </r>
    <r>
      <rPr>
        <b/>
        <sz val="11"/>
        <rFont val="Calibri"/>
        <family val="2"/>
      </rPr>
      <t>beëindigd</t>
    </r>
  </si>
  <si>
    <r>
      <t>Onderbrekingsduur t</t>
    </r>
    <r>
      <rPr>
        <vertAlign val="subscript"/>
        <sz val="11"/>
        <rFont val="Calibri"/>
        <family val="2"/>
      </rPr>
      <t xml:space="preserve">j </t>
    </r>
    <r>
      <rPr>
        <sz val="11"/>
        <rFont val="Calibri"/>
        <family val="2"/>
      </rPr>
      <t>(uren:minuten:seconden)</t>
    </r>
  </si>
  <si>
    <r>
      <t xml:space="preserve">- </t>
    </r>
    <r>
      <rPr>
        <i/>
        <u/>
        <sz val="11"/>
        <rFont val="Calibri"/>
        <family val="2"/>
      </rPr>
      <t>Ongeplande onderbreking laagspanning</t>
    </r>
    <r>
      <rPr>
        <i/>
        <sz val="11"/>
        <rFont val="Calibri"/>
        <family val="2"/>
      </rPr>
      <t>:</t>
    </r>
    <r>
      <rPr>
        <sz val="11"/>
        <rFont val="Calibri"/>
        <family val="2"/>
        <scheme val="minor"/>
      </rPr>
      <t xml:space="preserve"> volgnummer voor x</t>
    </r>
    <r>
      <rPr>
        <vertAlign val="superscript"/>
        <sz val="11"/>
        <rFont val="Calibri"/>
        <family val="2"/>
      </rPr>
      <t>ste</t>
    </r>
    <r>
      <rPr>
        <sz val="11"/>
        <rFont val="Calibri"/>
        <family val="2"/>
        <scheme val="minor"/>
      </rPr>
      <t xml:space="preserve"> ongeplande onderbreking op het laagspanningsniveau in het betreffende boekjaar waarbij</t>
    </r>
  </si>
  <si>
    <r>
      <rPr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Oorzaak: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>aangeven of de oorzaak ligt in het eigen net, in een gekoppeld net of in force majeur. Indien force majeur dient de onderbreking</t>
    </r>
  </si>
  <si>
    <r>
      <rPr>
        <i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Gemeente: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>gemeente waarin de ongeplande onderbreking optrad (fusienaam of postcode)</t>
    </r>
  </si>
  <si>
    <r>
      <rPr>
        <sz val="11"/>
        <rFont val="Calibri"/>
        <family val="2"/>
      </rPr>
      <t xml:space="preserve">- </t>
    </r>
    <r>
      <rPr>
        <u/>
        <sz val="11"/>
        <rFont val="Calibri"/>
        <family val="2"/>
      </rPr>
      <t>Straatnaam: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>de gemelde of automatisch geregistreerde straatnaam van de gemeente waarin de onderbreking optrad</t>
    </r>
  </si>
  <si>
    <r>
      <t xml:space="preserve">- </t>
    </r>
    <r>
      <rPr>
        <i/>
        <u/>
        <sz val="11"/>
        <rFont val="Calibri"/>
        <family val="2"/>
      </rPr>
      <t>Datum aanvang van de onderbreking: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datum van de aanvang van de betreffende onderbreking op het laagspanningsniveau waarbij</t>
    </r>
  </si>
  <si>
    <r>
      <t xml:space="preserve">- </t>
    </r>
    <r>
      <rPr>
        <i/>
        <u/>
        <sz val="11"/>
        <rFont val="Calibri"/>
        <family val="2"/>
      </rPr>
      <t xml:space="preserve">Tijdstip van de aanvang van de onderbreking: </t>
    </r>
    <r>
      <rPr>
        <sz val="11"/>
        <rFont val="Calibri"/>
        <family val="2"/>
        <scheme val="minor"/>
      </rPr>
      <t xml:space="preserve">Het eerste moment van de vaststelling van de onderbreking ofwel op basis van een automatisch geregistreerd tijdstip </t>
    </r>
  </si>
  <si>
    <r>
      <t xml:space="preserve">- </t>
    </r>
    <r>
      <rPr>
        <i/>
        <u/>
        <sz val="11"/>
        <rFont val="Calibri"/>
        <family val="2"/>
      </rPr>
      <t>Datum einde van de onderbreking:</t>
    </r>
    <r>
      <rPr>
        <sz val="11"/>
        <rFont val="Calibri"/>
        <family val="2"/>
        <scheme val="minor"/>
      </rPr>
      <t xml:space="preserve"> datum van het einde van de betreffende onderbreking op het laagspanningsniveau waarbij</t>
    </r>
  </si>
  <si>
    <r>
      <t xml:space="preserve">- </t>
    </r>
    <r>
      <rPr>
        <i/>
        <u/>
        <sz val="11"/>
        <rFont val="Calibri"/>
        <family val="2"/>
      </rPr>
      <t>Tijdstip van het einde van de onderbreking: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>Dit is het tijdstip waarop de laatste klant terug spanning heeft</t>
    </r>
    <r>
      <rPr>
        <i/>
        <sz val="11"/>
        <rFont val="Calibri"/>
        <family val="2"/>
      </rPr>
      <t xml:space="preserve">, </t>
    </r>
    <r>
      <rPr>
        <sz val="11"/>
        <rFont val="Calibri"/>
        <family val="2"/>
      </rPr>
      <t>namelijk h</t>
    </r>
    <r>
      <rPr>
        <sz val="11"/>
        <rFont val="Calibri"/>
        <family val="2"/>
        <scheme val="minor"/>
      </rPr>
      <t xml:space="preserve">et moment waarop voor hem de toegang tot het net hersteld wordt op basis 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</si>
  <si>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Onderbrekingsduur (t</t>
    </r>
    <r>
      <rPr>
        <i/>
        <u/>
        <vertAlign val="subscript"/>
        <sz val="11"/>
        <rFont val="Calibri"/>
        <family val="2"/>
      </rPr>
      <t>j</t>
    </r>
    <r>
      <rPr>
        <i/>
        <u/>
        <sz val="11"/>
        <rFont val="Calibri"/>
        <family val="2"/>
      </rPr>
      <t>):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>Tijd in uren:minuten:seconden tussen aanvang van de onderbreking en einde van de onderbreking</t>
    </r>
  </si>
  <si>
    <r>
      <t xml:space="preserve">Met 'totaal aantal </t>
    </r>
    <r>
      <rPr>
        <sz val="11"/>
        <rFont val="Calibri"/>
        <family val="2"/>
      </rPr>
      <t>gerealiseerde aanvragen tot aansluiting' worden voor de gereguleerde activiteit elektriciteit zowel de volledig uitgevoerde</t>
    </r>
  </si>
  <si>
    <r>
      <t xml:space="preserve">Met 'totaal aantal </t>
    </r>
    <r>
      <rPr>
        <sz val="11"/>
        <rFont val="Calibri"/>
        <family val="2"/>
      </rPr>
      <t>gerealiseerde aanvragen tot aansluiting' worden voor de gereguleerde activiteit aardgas zowel de volledig uitgevoerde</t>
    </r>
  </si>
  <si>
    <r>
      <rPr>
        <u/>
        <sz val="11"/>
        <rFont val="Calibri"/>
        <family val="2"/>
      </rPr>
      <t>-</t>
    </r>
    <r>
      <rPr>
        <i/>
        <u/>
        <sz val="11"/>
        <rFont val="Calibri"/>
        <family val="2"/>
      </rPr>
      <t xml:space="preserve"> Identificatienummer: </t>
    </r>
    <r>
      <rPr>
        <sz val="11"/>
        <rFont val="Calibri"/>
        <family val="2"/>
      </rPr>
      <t>volgnummer of identificatienummer x van elke forfaitaire vergoeding</t>
    </r>
  </si>
  <si>
    <r>
      <t xml:space="preserve">- </t>
    </r>
    <r>
      <rPr>
        <i/>
        <u/>
        <sz val="11"/>
        <rFont val="Calibri"/>
        <family val="2"/>
      </rPr>
      <t>Datum betaling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Datum waarop een betaling ihkv de forfaitaire vergoeding voor laattijdige aansluiting aan een aanvrager werd uitgevoerd.</t>
    </r>
  </si>
  <si>
    <r>
      <t xml:space="preserve">- </t>
    </r>
    <r>
      <rPr>
        <i/>
        <u/>
        <sz val="11"/>
        <rFont val="Calibri"/>
        <family val="2"/>
      </rPr>
      <t>Type aansluiting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voor de gereguleerde activiteit elektriciteit betreft dit ofwel een eenvoudige aansluiting, ofwel een tijdelijke aansluiting, ofwel een aansluiting</t>
    </r>
  </si>
  <si>
    <r>
      <t xml:space="preserve">- </t>
    </r>
    <r>
      <rPr>
        <i/>
        <u/>
        <sz val="11"/>
        <rFont val="Calibri"/>
        <family val="2"/>
      </rPr>
      <t>Uiterste datum van aansluiting</t>
    </r>
    <r>
      <rPr>
        <i/>
        <sz val="11"/>
        <rFont val="Calibri"/>
        <family val="2"/>
      </rPr>
      <t xml:space="preserve">:  </t>
    </r>
    <r>
      <rPr>
        <sz val="11"/>
        <rFont val="Calibri"/>
        <family val="2"/>
        <scheme val="minor"/>
      </rPr>
      <t xml:space="preserve">Laatste datum waarop de aansluiting door de distributienetbeheerder diende te gebeuren conform de aansluitingstermijn </t>
    </r>
  </si>
  <si>
    <r>
      <t xml:space="preserve">- </t>
    </r>
    <r>
      <rPr>
        <i/>
        <u/>
        <sz val="11"/>
        <rFont val="Calibri"/>
        <family val="2"/>
      </rPr>
      <t>Datum realisatie aansluiting: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Datum waarop aansluiting door de distributienetbeheerder effectief is gebeurd.</t>
    </r>
  </si>
  <si>
    <r>
      <t xml:space="preserve">- </t>
    </r>
    <r>
      <rPr>
        <i/>
        <u/>
        <sz val="11"/>
        <rFont val="Calibri"/>
        <family val="2"/>
      </rPr>
      <t>Aantal dagen overschrijding aansluitingstermijn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 xml:space="preserve"> aantal dagen tussen uiterste datum aansluiting en datum realisatie aansluiting</t>
    </r>
  </si>
  <si>
    <r>
      <t xml:space="preserve">- </t>
    </r>
    <r>
      <rPr>
        <i/>
        <u/>
        <sz val="11"/>
        <rFont val="Calibri"/>
        <family val="2"/>
      </rPr>
      <t>Locatie aansluiting: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straatnaam en gemeente waarin aansluiting plaatsvond</t>
    </r>
  </si>
  <si>
    <r>
      <t xml:space="preserve">- </t>
    </r>
    <r>
      <rPr>
        <i/>
        <u/>
        <sz val="11"/>
        <rFont val="Calibri"/>
        <family val="2"/>
      </rPr>
      <t>Type aanvrager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een huishoudelijke of een niet-huishoudelijke netgebruiker</t>
    </r>
  </si>
  <si>
    <r>
      <t xml:space="preserve">- </t>
    </r>
    <r>
      <rPr>
        <i/>
        <u/>
        <sz val="11"/>
        <rFont val="Calibri"/>
        <family val="2"/>
      </rPr>
      <t>Uitbetaald bedrag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 xml:space="preserve">Daadwerkelijk uitbetaalde forfaitaire vergoeding wegens laattijdige aansluiting conform de voorgeschreven vergoedingen in </t>
    </r>
  </si>
  <si>
    <r>
      <t xml:space="preserve">- </t>
    </r>
    <r>
      <rPr>
        <i/>
        <u/>
        <sz val="11"/>
        <rFont val="Calibri"/>
        <family val="2"/>
      </rPr>
      <t>Datum betaling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Datum waarop betaling aan aanvrager van de heraansluiting werd doorgevoerd.</t>
    </r>
  </si>
  <si>
    <r>
      <t xml:space="preserve">- </t>
    </r>
    <r>
      <rPr>
        <i/>
        <u/>
        <sz val="11"/>
        <rFont val="Calibri"/>
        <family val="2"/>
      </rPr>
      <t>Uiterste datum van heraansluiting</t>
    </r>
    <r>
      <rPr>
        <i/>
        <sz val="11"/>
        <rFont val="Calibri"/>
        <family val="2"/>
      </rPr>
      <t xml:space="preserve">:  </t>
    </r>
    <r>
      <rPr>
        <sz val="11"/>
        <rFont val="Calibri"/>
        <family val="2"/>
        <scheme val="minor"/>
      </rPr>
      <t xml:space="preserve">Laatste datum waarop de heraansluiting door de distributienetbeheerder diende te gebeuren conform </t>
    </r>
  </si>
  <si>
    <r>
      <t xml:space="preserve">- </t>
    </r>
    <r>
      <rPr>
        <i/>
        <u/>
        <sz val="11"/>
        <rFont val="Calibri"/>
        <family val="2"/>
      </rPr>
      <t>Datum realisatie heraansluiting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Datum waarop heraansluiting door de distributienetbeheerder effectief is gebeurd</t>
    </r>
  </si>
  <si>
    <r>
      <t>-</t>
    </r>
    <r>
      <rPr>
        <u/>
        <sz val="11"/>
        <rFont val="Calibri"/>
        <family val="2"/>
      </rPr>
      <t xml:space="preserve"> </t>
    </r>
    <r>
      <rPr>
        <i/>
        <u/>
        <sz val="11"/>
        <rFont val="Calibri"/>
        <family val="2"/>
      </rPr>
      <t>Aantal dagen overschrijding heraansluitingstermijn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 xml:space="preserve"> aantal dagen tussen uiterste datum heraansluiting en datum realisatie heraansluiting</t>
    </r>
  </si>
  <si>
    <r>
      <t xml:space="preserve">- </t>
    </r>
    <r>
      <rPr>
        <i/>
        <u/>
        <sz val="11"/>
        <rFont val="Calibri"/>
        <family val="2"/>
      </rPr>
      <t>Locatie heraansluiting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straatnaam en gemeente waarin heraansluiting plaatsvond</t>
    </r>
  </si>
  <si>
    <r>
      <t xml:space="preserve">- </t>
    </r>
    <r>
      <rPr>
        <i/>
        <u/>
        <sz val="11"/>
        <rFont val="Calibri"/>
        <family val="2"/>
      </rPr>
      <t>Uitbetaald bedrag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 xml:space="preserve">daadwerkelijk uitbetaalde forfaitaire vergoeding wegens laattijdige heraansluiting conform de voorgeschreven vergoedingen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</si>
</sst>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F400]h:mm:ss\ AM/PM"/>
    <numFmt numFmtId="166" formatCode="#,##0.00\ &quot;€&quot;"/>
    <numFmt numFmtId="167" formatCode="_-* #,##0.000000\ _€_-;\-* #,##0.000000\ _€_-;_-* &quot;-&quot;??\ _€_-;_-@_-"/>
    <numFmt numFmtId="168" formatCode="_-* #,##0.0000\ &quot;€&quot;_-;\-* #,##0.0000\ &quot;€&quot;_-;_-* &quot;-&quot;??\ &quot;€&quot;_-;_-@_-"/>
    <numFmt numFmtId="169" formatCode="[$-813]d\ mmmm\ yyyy;@"/>
    <numFmt numFmtId="170" formatCode="#,##0.00000"/>
    <numFmt numFmtId="175" formatCode="#,##0.00000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0"/>
      <color indexed="8"/>
      <name val="MS Sans Serif"/>
      <family val="2"/>
    </font>
    <font>
      <sz val="10"/>
      <name val="Tahoma"/>
      <family val="2"/>
    </font>
    <font>
      <vertAlign val="superscript"/>
      <sz val="11"/>
      <color indexed="8"/>
      <name val="Calibri"/>
      <family val="2"/>
    </font>
    <font>
      <sz val="11"/>
      <color indexed="8"/>
      <name val="Tahoma"/>
      <family val="2"/>
    </font>
    <font>
      <vertAlign val="subscript"/>
      <sz val="11"/>
      <color indexed="8"/>
      <name val="Tahoma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</font>
    <font>
      <sz val="12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bscript"/>
      <sz val="11"/>
      <name val="Calibri"/>
      <family val="2"/>
    </font>
    <font>
      <vertAlign val="superscript"/>
      <sz val="11"/>
      <name val="Calibri"/>
      <family val="2"/>
    </font>
    <font>
      <i/>
      <sz val="11"/>
      <name val="Calibri"/>
      <family val="2"/>
    </font>
    <font>
      <i/>
      <u/>
      <sz val="11"/>
      <name val="Calibri"/>
      <family val="2"/>
    </font>
    <font>
      <i/>
      <u/>
      <vertAlign val="subscript"/>
      <sz val="11"/>
      <name val="Calibri"/>
      <family val="2"/>
    </font>
    <font>
      <i/>
      <vertAlign val="subscript"/>
      <sz val="11"/>
      <name val="Calibri"/>
      <family val="2"/>
    </font>
    <font>
      <sz val="10"/>
      <color theme="0"/>
      <name val="Arial"/>
      <family val="2"/>
    </font>
    <font>
      <b/>
      <sz val="2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B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12" fillId="0" borderId="0" applyFont="0" applyFill="0" applyBorder="0" applyAlignment="0" applyProtection="0"/>
    <xf numFmtId="0" fontId="1" fillId="0" borderId="0"/>
    <xf numFmtId="0" fontId="5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0" fillId="4" borderId="0" xfId="0" applyFill="1"/>
    <xf numFmtId="0" fontId="1" fillId="4" borderId="0" xfId="3" applyFont="1" applyFill="1" applyProtection="1"/>
    <xf numFmtId="0" fontId="2" fillId="4" borderId="0" xfId="3" applyFont="1" applyFill="1" applyProtection="1"/>
    <xf numFmtId="0" fontId="2" fillId="4" borderId="0" xfId="3" applyFont="1" applyFill="1" applyAlignment="1" applyProtection="1">
      <alignment horizontal="center"/>
    </xf>
    <xf numFmtId="0" fontId="3" fillId="4" borderId="0" xfId="3" applyFont="1" applyFill="1" applyAlignment="1" applyProtection="1">
      <alignment horizontal="center"/>
    </xf>
    <xf numFmtId="0" fontId="6" fillId="3" borderId="2" xfId="4" applyFont="1" applyFill="1" applyBorder="1" applyProtection="1"/>
    <xf numFmtId="0" fontId="6" fillId="2" borderId="0" xfId="4" applyFont="1" applyFill="1" applyBorder="1" applyProtection="1"/>
    <xf numFmtId="0" fontId="6" fillId="4" borderId="2" xfId="4" applyFont="1" applyFill="1" applyBorder="1" applyAlignment="1" applyProtection="1">
      <alignment horizontal="left" vertical="top" wrapText="1"/>
    </xf>
    <xf numFmtId="0" fontId="6" fillId="4" borderId="0" xfId="3" applyFont="1" applyFill="1" applyBorder="1" applyProtection="1"/>
    <xf numFmtId="0" fontId="6" fillId="6" borderId="2" xfId="4" applyFont="1" applyFill="1" applyBorder="1" applyProtection="1"/>
    <xf numFmtId="0" fontId="6" fillId="0" borderId="0" xfId="1" applyFont="1" applyProtection="1"/>
    <xf numFmtId="0" fontId="4" fillId="4" borderId="0" xfId="3" applyFont="1" applyFill="1" applyAlignment="1" applyProtection="1"/>
    <xf numFmtId="0" fontId="1" fillId="4" borderId="0" xfId="3" applyFont="1" applyFill="1" applyAlignment="1" applyProtection="1"/>
    <xf numFmtId="0" fontId="1" fillId="4" borderId="0" xfId="3" applyNumberFormat="1" applyFont="1" applyFill="1" applyAlignment="1" applyProtection="1"/>
    <xf numFmtId="0" fontId="1" fillId="4" borderId="0" xfId="1" applyFont="1" applyFill="1" applyProtection="1"/>
    <xf numFmtId="0" fontId="6" fillId="4" borderId="0" xfId="3" applyFont="1" applyFill="1" applyProtection="1"/>
    <xf numFmtId="0" fontId="6" fillId="4" borderId="0" xfId="3" applyFont="1" applyFill="1" applyAlignment="1" applyProtection="1"/>
    <xf numFmtId="0" fontId="15" fillId="4" borderId="0" xfId="3" applyFont="1" applyFill="1" applyAlignment="1" applyProtection="1"/>
    <xf numFmtId="0" fontId="15" fillId="4" borderId="0" xfId="3" applyNumberFormat="1" applyFont="1" applyFill="1" applyAlignment="1" applyProtection="1"/>
    <xf numFmtId="0" fontId="0" fillId="4" borderId="2" xfId="0" applyFill="1" applyBorder="1"/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15" fillId="4" borderId="0" xfId="3" quotePrefix="1" applyFont="1" applyFill="1" applyAlignment="1" applyProtection="1"/>
    <xf numFmtId="0" fontId="17" fillId="4" borderId="0" xfId="3" quotePrefix="1" applyFont="1" applyFill="1" applyAlignment="1" applyProtection="1"/>
    <xf numFmtId="0" fontId="2" fillId="4" borderId="0" xfId="3" applyFont="1" applyFill="1" applyBorder="1" applyProtection="1"/>
    <xf numFmtId="0" fontId="1" fillId="4" borderId="0" xfId="3" applyFont="1" applyFill="1" applyBorder="1" applyProtection="1"/>
    <xf numFmtId="0" fontId="0" fillId="4" borderId="2" xfId="0" applyFill="1" applyBorder="1" applyAlignment="1">
      <alignment horizontal="center" vertical="center"/>
    </xf>
    <xf numFmtId="0" fontId="0" fillId="7" borderId="2" xfId="0" applyFill="1" applyBorder="1"/>
    <xf numFmtId="44" fontId="12" fillId="7" borderId="2" xfId="5" applyNumberFormat="1" applyFont="1" applyFill="1" applyBorder="1"/>
    <xf numFmtId="44" fontId="1" fillId="4" borderId="0" xfId="6" applyFont="1" applyFill="1" applyBorder="1" applyAlignment="1" applyProtection="1">
      <alignment horizontal="center"/>
    </xf>
    <xf numFmtId="0" fontId="0" fillId="4" borderId="0" xfId="0" applyFill="1" applyAlignment="1">
      <alignment horizontal="center" vertical="center" wrapText="1"/>
    </xf>
    <xf numFmtId="15" fontId="1" fillId="4" borderId="0" xfId="3" applyNumberFormat="1" applyFont="1" applyFill="1" applyProtection="1"/>
    <xf numFmtId="0" fontId="23" fillId="4" borderId="2" xfId="0" applyFont="1" applyFill="1" applyBorder="1" applyAlignment="1">
      <alignment horizontal="center" vertical="center" wrapText="1"/>
    </xf>
    <xf numFmtId="0" fontId="2" fillId="4" borderId="9" xfId="6" applyNumberFormat="1" applyFont="1" applyFill="1" applyBorder="1" applyAlignment="1" applyProtection="1">
      <alignment horizontal="center"/>
    </xf>
    <xf numFmtId="0" fontId="2" fillId="4" borderId="22" xfId="6" applyNumberFormat="1" applyFont="1" applyFill="1" applyBorder="1" applyAlignment="1" applyProtection="1">
      <alignment horizontal="center"/>
    </xf>
    <xf numFmtId="0" fontId="0" fillId="4" borderId="0" xfId="0" applyFill="1" applyProtection="1"/>
    <xf numFmtId="0" fontId="14" fillId="4" borderId="0" xfId="0" applyFont="1" applyFill="1" applyProtection="1"/>
    <xf numFmtId="0" fontId="15" fillId="4" borderId="0" xfId="3" applyFont="1" applyFill="1" applyProtection="1"/>
    <xf numFmtId="0" fontId="15" fillId="4" borderId="0" xfId="0" applyFont="1" applyFill="1" applyProtection="1"/>
    <xf numFmtId="0" fontId="24" fillId="4" borderId="0" xfId="0" applyFont="1" applyFill="1" applyProtection="1"/>
    <xf numFmtId="0" fontId="15" fillId="4" borderId="0" xfId="0" quotePrefix="1" applyFont="1" applyFill="1" applyProtection="1"/>
    <xf numFmtId="0" fontId="15" fillId="0" borderId="14" xfId="0" applyFont="1" applyBorder="1" applyProtection="1"/>
    <xf numFmtId="0" fontId="15" fillId="4" borderId="15" xfId="0" applyFont="1" applyFill="1" applyBorder="1" applyProtection="1"/>
    <xf numFmtId="0" fontId="15" fillId="4" borderId="18" xfId="0" applyFont="1" applyFill="1" applyBorder="1" applyProtection="1"/>
    <xf numFmtId="0" fontId="15" fillId="4" borderId="19" xfId="0" applyFont="1" applyFill="1" applyBorder="1" applyProtection="1"/>
    <xf numFmtId="0" fontId="26" fillId="4" borderId="0" xfId="0" quotePrefix="1" applyFont="1" applyFill="1" applyProtection="1"/>
    <xf numFmtId="0" fontId="26" fillId="4" borderId="0" xfId="0" applyFont="1" applyFill="1" applyProtection="1"/>
    <xf numFmtId="0" fontId="15" fillId="4" borderId="14" xfId="0" applyFont="1" applyFill="1" applyBorder="1" applyProtection="1"/>
    <xf numFmtId="0" fontId="15" fillId="4" borderId="20" xfId="0" applyFont="1" applyFill="1" applyBorder="1" applyProtection="1"/>
    <xf numFmtId="0" fontId="15" fillId="4" borderId="16" xfId="0" applyFont="1" applyFill="1" applyBorder="1" applyProtection="1"/>
    <xf numFmtId="0" fontId="15" fillId="4" borderId="0" xfId="0" applyFont="1" applyFill="1" applyBorder="1" applyProtection="1"/>
    <xf numFmtId="0" fontId="15" fillId="4" borderId="17" xfId="0" applyFont="1" applyFill="1" applyBorder="1" applyProtection="1"/>
    <xf numFmtId="0" fontId="15" fillId="4" borderId="21" xfId="0" applyFont="1" applyFill="1" applyBorder="1" applyProtection="1"/>
    <xf numFmtId="0" fontId="10" fillId="4" borderId="0" xfId="0" applyFont="1" applyFill="1" applyAlignment="1" applyProtection="1">
      <alignment horizontal="left" indent="5"/>
    </xf>
    <xf numFmtId="0" fontId="15" fillId="4" borderId="0" xfId="0" applyFont="1" applyFill="1" applyAlignment="1" applyProtection="1">
      <alignment horizontal="left" indent="6"/>
    </xf>
    <xf numFmtId="0" fontId="15" fillId="4" borderId="0" xfId="0" applyFont="1" applyFill="1" applyAlignment="1" applyProtection="1">
      <alignment horizontal="left"/>
    </xf>
    <xf numFmtId="0" fontId="15" fillId="4" borderId="0" xfId="0" quotePrefix="1" applyFont="1" applyFill="1" applyAlignment="1" applyProtection="1">
      <alignment vertical="top"/>
    </xf>
    <xf numFmtId="0" fontId="32" fillId="4" borderId="0" xfId="0" quotePrefix="1" applyFont="1" applyFill="1" applyAlignment="1" applyProtection="1">
      <alignment vertical="top"/>
    </xf>
    <xf numFmtId="0" fontId="15" fillId="4" borderId="0" xfId="0" applyFont="1" applyFill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</xf>
    <xf numFmtId="0" fontId="15" fillId="4" borderId="0" xfId="0" quotePrefix="1" applyFont="1" applyFill="1" applyAlignment="1" applyProtection="1">
      <alignment horizontal="left"/>
    </xf>
    <xf numFmtId="0" fontId="17" fillId="4" borderId="0" xfId="0" quotePrefix="1" applyFont="1" applyFill="1" applyProtection="1"/>
    <xf numFmtId="0" fontId="15" fillId="4" borderId="0" xfId="0" applyFont="1" applyFill="1" applyAlignment="1" applyProtection="1">
      <alignment horizontal="left" indent="3"/>
    </xf>
    <xf numFmtId="0" fontId="17" fillId="4" borderId="0" xfId="0" quotePrefix="1" applyFont="1" applyFill="1" applyAlignment="1" applyProtection="1">
      <alignment horizontal="left"/>
    </xf>
    <xf numFmtId="0" fontId="10" fillId="4" borderId="0" xfId="0" applyFont="1" applyFill="1" applyAlignment="1" applyProtection="1">
      <alignment horizontal="left" indent="3"/>
    </xf>
    <xf numFmtId="0" fontId="17" fillId="4" borderId="0" xfId="0" applyFont="1" applyFill="1" applyAlignment="1" applyProtection="1"/>
    <xf numFmtId="0" fontId="16" fillId="4" borderId="0" xfId="0" applyFont="1" applyFill="1" applyProtection="1"/>
    <xf numFmtId="0" fontId="21" fillId="4" borderId="23" xfId="0" applyFont="1" applyFill="1" applyBorder="1" applyAlignment="1" applyProtection="1">
      <alignment vertical="center"/>
    </xf>
    <xf numFmtId="0" fontId="21" fillId="4" borderId="24" xfId="0" applyFont="1" applyFill="1" applyBorder="1" applyAlignment="1" applyProtection="1">
      <alignment horizontal="right"/>
    </xf>
    <xf numFmtId="0" fontId="0" fillId="4" borderId="6" xfId="0" applyFill="1" applyBorder="1" applyProtection="1"/>
    <xf numFmtId="0" fontId="0" fillId="4" borderId="3" xfId="0" applyFill="1" applyBorder="1" applyProtection="1"/>
    <xf numFmtId="0" fontId="21" fillId="4" borderId="23" xfId="0" applyFont="1" applyFill="1" applyBorder="1" applyAlignment="1" applyProtection="1">
      <alignment horizontal="left" vertical="center"/>
    </xf>
    <xf numFmtId="0" fontId="0" fillId="4" borderId="3" xfId="0" applyFill="1" applyBorder="1" applyAlignment="1" applyProtection="1">
      <alignment wrapText="1"/>
    </xf>
    <xf numFmtId="0" fontId="22" fillId="4" borderId="0" xfId="0" applyFont="1" applyFill="1" applyProtection="1"/>
    <xf numFmtId="0" fontId="22" fillId="4" borderId="0" xfId="0" applyFont="1" applyFill="1" applyAlignment="1" applyProtection="1">
      <alignment horizontal="right"/>
    </xf>
    <xf numFmtId="0" fontId="15" fillId="4" borderId="0" xfId="0" applyFont="1" applyFill="1" applyAlignment="1" applyProtection="1">
      <alignment horizontal="right"/>
    </xf>
    <xf numFmtId="0" fontId="0" fillId="4" borderId="0" xfId="0" applyFill="1" applyAlignment="1" applyProtection="1">
      <alignment horizontal="right"/>
    </xf>
    <xf numFmtId="165" fontId="13" fillId="4" borderId="0" xfId="0" applyNumberFormat="1" applyFont="1" applyFill="1" applyProtection="1"/>
    <xf numFmtId="165" fontId="0" fillId="4" borderId="0" xfId="0" applyNumberFormat="1" applyFill="1" applyProtection="1"/>
    <xf numFmtId="4" fontId="0" fillId="4" borderId="0" xfId="0" applyNumberFormat="1" applyFill="1" applyProtection="1"/>
    <xf numFmtId="0" fontId="0" fillId="4" borderId="6" xfId="0" applyFill="1" applyBorder="1" applyAlignment="1" applyProtection="1">
      <alignment horizontal="left" wrapText="1"/>
    </xf>
    <xf numFmtId="0" fontId="18" fillId="4" borderId="6" xfId="0" applyFont="1" applyFill="1" applyBorder="1" applyAlignment="1" applyProtection="1">
      <alignment horizontal="left" wrapText="1" indent="3"/>
    </xf>
    <xf numFmtId="0" fontId="0" fillId="4" borderId="6" xfId="0" applyFill="1" applyBorder="1" applyAlignment="1" applyProtection="1">
      <alignment wrapText="1"/>
    </xf>
    <xf numFmtId="0" fontId="21" fillId="4" borderId="25" xfId="0" applyFont="1" applyFill="1" applyBorder="1" applyAlignment="1" applyProtection="1">
      <alignment horizontal="right"/>
    </xf>
    <xf numFmtId="0" fontId="0" fillId="4" borderId="23" xfId="0" applyFill="1" applyBorder="1" applyProtection="1"/>
    <xf numFmtId="0" fontId="0" fillId="4" borderId="25" xfId="0" applyFill="1" applyBorder="1" applyAlignment="1" applyProtection="1">
      <alignment horizontal="center" vertical="center" wrapText="1"/>
    </xf>
    <xf numFmtId="0" fontId="0" fillId="4" borderId="24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right"/>
    </xf>
    <xf numFmtId="0" fontId="0" fillId="4" borderId="2" xfId="0" applyFill="1" applyBorder="1" applyProtection="1"/>
    <xf numFmtId="0" fontId="0" fillId="4" borderId="7" xfId="0" applyFill="1" applyBorder="1" applyAlignment="1" applyProtection="1">
      <alignment horizontal="right"/>
    </xf>
    <xf numFmtId="0" fontId="0" fillId="4" borderId="3" xfId="0" applyFill="1" applyBorder="1" applyAlignment="1" applyProtection="1">
      <alignment horizontal="center" vertical="center"/>
    </xf>
    <xf numFmtId="166" fontId="0" fillId="0" borderId="4" xfId="0" applyNumberFormat="1" applyFill="1" applyBorder="1" applyAlignment="1" applyProtection="1">
      <alignment horizontal="right"/>
    </xf>
    <xf numFmtId="170" fontId="0" fillId="4" borderId="4" xfId="0" applyNumberFormat="1" applyFill="1" applyBorder="1" applyAlignment="1" applyProtection="1">
      <alignment horizontal="right"/>
    </xf>
    <xf numFmtId="166" fontId="0" fillId="4" borderId="4" xfId="0" applyNumberFormat="1" applyFill="1" applyBorder="1" applyAlignment="1" applyProtection="1">
      <alignment horizontal="right"/>
    </xf>
    <xf numFmtId="3" fontId="0" fillId="4" borderId="4" xfId="0" applyNumberFormat="1" applyFill="1" applyBorder="1" applyAlignment="1" applyProtection="1">
      <alignment horizontal="right"/>
    </xf>
    <xf numFmtId="166" fontId="0" fillId="4" borderId="8" xfId="0" applyNumberFormat="1" applyFill="1" applyBorder="1" applyAlignment="1" applyProtection="1">
      <alignment horizontal="right"/>
    </xf>
    <xf numFmtId="0" fontId="20" fillId="4" borderId="0" xfId="0" applyFont="1" applyFill="1" applyAlignment="1" applyProtection="1">
      <alignment horizontal="right"/>
    </xf>
    <xf numFmtId="168" fontId="20" fillId="4" borderId="0" xfId="5" applyNumberFormat="1" applyFont="1" applyFill="1" applyProtection="1"/>
    <xf numFmtId="0" fontId="20" fillId="4" borderId="0" xfId="0" applyFont="1" applyFill="1" applyProtection="1"/>
    <xf numFmtId="0" fontId="0" fillId="4" borderId="4" xfId="0" applyNumberFormat="1" applyFill="1" applyBorder="1" applyAlignment="1" applyProtection="1">
      <alignment horizontal="right"/>
    </xf>
    <xf numFmtId="0" fontId="19" fillId="4" borderId="0" xfId="0" applyFont="1" applyFill="1" applyProtection="1"/>
    <xf numFmtId="3" fontId="15" fillId="7" borderId="7" xfId="0" applyNumberFormat="1" applyFont="1" applyFill="1" applyBorder="1" applyAlignment="1" applyProtection="1">
      <alignment horizontal="right"/>
      <protection locked="0"/>
    </xf>
    <xf numFmtId="3" fontId="15" fillId="7" borderId="8" xfId="0" applyNumberFormat="1" applyFont="1" applyFill="1" applyBorder="1" applyAlignment="1" applyProtection="1">
      <alignment horizontal="right"/>
      <protection locked="0"/>
    </xf>
    <xf numFmtId="3" fontId="15" fillId="7" borderId="10" xfId="0" applyNumberFormat="1" applyFont="1" applyFill="1" applyBorder="1" applyAlignment="1" applyProtection="1">
      <alignment horizontal="right"/>
      <protection locked="0"/>
    </xf>
    <xf numFmtId="165" fontId="15" fillId="7" borderId="8" xfId="0" applyNumberFormat="1" applyFont="1" applyFill="1" applyBorder="1" applyAlignment="1" applyProtection="1">
      <alignment horizontal="right"/>
      <protection locked="0"/>
    </xf>
    <xf numFmtId="4" fontId="0" fillId="7" borderId="7" xfId="0" applyNumberFormat="1" applyFill="1" applyBorder="1" applyAlignment="1" applyProtection="1">
      <alignment horizontal="right"/>
      <protection locked="0"/>
    </xf>
    <xf numFmtId="4" fontId="18" fillId="7" borderId="7" xfId="0" applyNumberFormat="1" applyFont="1" applyFill="1" applyBorder="1" applyAlignment="1" applyProtection="1">
      <alignment horizontal="right"/>
      <protection locked="0"/>
    </xf>
    <xf numFmtId="3" fontId="18" fillId="7" borderId="7" xfId="0" applyNumberFormat="1" applyFont="1" applyFill="1" applyBorder="1" applyAlignment="1" applyProtection="1">
      <alignment horizontal="right"/>
      <protection locked="0"/>
    </xf>
    <xf numFmtId="165" fontId="15" fillId="7" borderId="4" xfId="0" applyNumberFormat="1" applyFont="1" applyFill="1" applyBorder="1" applyAlignment="1" applyProtection="1">
      <alignment horizontal="right"/>
      <protection locked="0"/>
    </xf>
    <xf numFmtId="170" fontId="0" fillId="6" borderId="4" xfId="0" applyNumberFormat="1" applyFill="1" applyBorder="1" applyAlignment="1" applyProtection="1">
      <alignment horizontal="right"/>
      <protection locked="0"/>
    </xf>
    <xf numFmtId="3" fontId="0" fillId="7" borderId="4" xfId="0" applyNumberFormat="1" applyFill="1" applyBorder="1" applyAlignment="1" applyProtection="1">
      <alignment horizontal="right"/>
      <protection locked="0"/>
    </xf>
    <xf numFmtId="167" fontId="12" fillId="6" borderId="8" xfId="2" applyNumberFormat="1" applyFont="1" applyFill="1" applyBorder="1" applyAlignment="1" applyProtection="1">
      <alignment horizontal="right"/>
      <protection locked="0"/>
    </xf>
    <xf numFmtId="0" fontId="36" fillId="5" borderId="0" xfId="3" applyFont="1" applyFill="1" applyProtection="1"/>
    <xf numFmtId="0" fontId="37" fillId="5" borderId="1" xfId="3" applyFont="1" applyFill="1" applyBorder="1" applyAlignment="1" applyProtection="1"/>
    <xf numFmtId="0" fontId="37" fillId="5" borderId="0" xfId="3" applyFont="1" applyFill="1" applyBorder="1" applyAlignment="1" applyProtection="1"/>
    <xf numFmtId="0" fontId="36" fillId="4" borderId="0" xfId="3" applyFont="1" applyFill="1" applyProtection="1"/>
    <xf numFmtId="169" fontId="1" fillId="4" borderId="28" xfId="6" applyNumberFormat="1" applyFont="1" applyFill="1" applyBorder="1" applyAlignment="1" applyProtection="1">
      <alignment horizontal="center" vertical="center"/>
    </xf>
    <xf numFmtId="169" fontId="1" fillId="4" borderId="29" xfId="6" applyNumberFormat="1" applyFont="1" applyFill="1" applyBorder="1" applyAlignment="1" applyProtection="1">
      <alignment horizontal="center" vertical="center"/>
    </xf>
    <xf numFmtId="169" fontId="1" fillId="4" borderId="30" xfId="6" applyNumberFormat="1" applyFont="1" applyFill="1" applyBorder="1" applyAlignment="1" applyProtection="1">
      <alignment horizontal="center" vertical="center"/>
    </xf>
    <xf numFmtId="0" fontId="17" fillId="4" borderId="0" xfId="0" applyFont="1" applyFill="1" applyAlignment="1" applyProtection="1">
      <alignment horizontal="center"/>
    </xf>
    <xf numFmtId="0" fontId="17" fillId="4" borderId="0" xfId="0" applyFont="1" applyFill="1" applyBorder="1" applyAlignment="1" applyProtection="1">
      <alignment horizontal="center"/>
    </xf>
    <xf numFmtId="0" fontId="2" fillId="4" borderId="28" xfId="1" applyFont="1" applyFill="1" applyBorder="1" applyAlignment="1" applyProtection="1">
      <alignment horizontal="left"/>
    </xf>
    <xf numFmtId="0" fontId="2" fillId="4" borderId="29" xfId="1" applyFont="1" applyFill="1" applyBorder="1" applyAlignment="1" applyProtection="1">
      <alignment horizontal="left"/>
    </xf>
    <xf numFmtId="0" fontId="2" fillId="4" borderId="30" xfId="1" applyFont="1" applyFill="1" applyBorder="1" applyAlignment="1" applyProtection="1">
      <alignment horizontal="left"/>
    </xf>
    <xf numFmtId="0" fontId="2" fillId="8" borderId="26" xfId="6" applyNumberFormat="1" applyFont="1" applyFill="1" applyBorder="1" applyAlignment="1" applyProtection="1">
      <alignment horizontal="center"/>
      <protection locked="0"/>
    </xf>
    <xf numFmtId="0" fontId="2" fillId="8" borderId="9" xfId="6" applyNumberFormat="1" applyFont="1" applyFill="1" applyBorder="1" applyAlignment="1" applyProtection="1">
      <alignment horizontal="center"/>
      <protection locked="0"/>
    </xf>
    <xf numFmtId="0" fontId="2" fillId="8" borderId="27" xfId="6" applyNumberFormat="1" applyFont="1" applyFill="1" applyBorder="1" applyAlignment="1" applyProtection="1">
      <alignment horizontal="center"/>
      <protection locked="0"/>
    </xf>
    <xf numFmtId="0" fontId="15" fillId="4" borderId="26" xfId="0" quotePrefix="1" applyFont="1" applyFill="1" applyBorder="1" applyAlignment="1" applyProtection="1">
      <alignment horizontal="left" wrapText="1"/>
    </xf>
    <xf numFmtId="0" fontId="15" fillId="4" borderId="9" xfId="0" quotePrefix="1" applyFont="1" applyFill="1" applyBorder="1" applyAlignment="1" applyProtection="1">
      <alignment horizontal="left" wrapText="1"/>
    </xf>
    <xf numFmtId="0" fontId="15" fillId="4" borderId="27" xfId="0" quotePrefix="1" applyFont="1" applyFill="1" applyBorder="1" applyAlignment="1" applyProtection="1">
      <alignment horizontal="left" wrapText="1"/>
    </xf>
    <xf numFmtId="175" fontId="15" fillId="7" borderId="8" xfId="0" applyNumberFormat="1" applyFont="1" applyFill="1" applyBorder="1" applyAlignment="1" applyProtection="1">
      <alignment horizontal="right"/>
      <protection locked="0"/>
    </xf>
    <xf numFmtId="175" fontId="0" fillId="4" borderId="7" xfId="0" applyNumberFormat="1" applyFill="1" applyBorder="1" applyAlignment="1" applyProtection="1">
      <alignment horizontal="right"/>
    </xf>
    <xf numFmtId="175" fontId="0" fillId="4" borderId="8" xfId="0" applyNumberFormat="1" applyFill="1" applyBorder="1" applyAlignment="1" applyProtection="1">
      <alignment horizontal="right"/>
    </xf>
  </cellXfs>
  <cellStyles count="7">
    <cellStyle name="_x000d__x000a_JournalTemplate=C:\COMFO\CTALK\JOURSTD.TPL_x000d__x000a_LbStateAddress=3 3 0 251 1 89 2 311_x000d__x000a_LbStateJou" xfId="1" xr:uid="{00000000-0005-0000-0000-000000000000}"/>
    <cellStyle name="Komma" xfId="2" builtinId="3"/>
    <cellStyle name="Standaard" xfId="0" builtinId="0"/>
    <cellStyle name="Standaard 2 3" xfId="3" xr:uid="{00000000-0005-0000-0000-000003000000}"/>
    <cellStyle name="Standaard_20100727 Rekenmodel NE5R v1.9" xfId="4" xr:uid="{00000000-0005-0000-0000-000004000000}"/>
    <cellStyle name="Valuta" xfId="5" builtinId="4"/>
    <cellStyle name="Valuta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186054</xdr:colOff>
      <xdr:row>55</xdr:row>
      <xdr:rowOff>187325</xdr:rowOff>
    </xdr:from>
    <xdr:ext cx="5634673" cy="4437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kstvak 3">
              <a:extLst>
                <a:ext uri="{FF2B5EF4-FFF2-40B4-BE49-F238E27FC236}">
                  <a16:creationId xmlns:a16="http://schemas.microsoft.com/office/drawing/2014/main" id="{6685B006-0686-4A09-9E6C-80F15DEC726F}"/>
                </a:ext>
              </a:extLst>
            </xdr:cNvPr>
            <xdr:cNvSpPr txBox="1"/>
          </xdr:nvSpPr>
          <xdr:spPr>
            <a:xfrm>
              <a:off x="807719" y="9641205"/>
              <a:ext cx="5726431" cy="455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pHide m:val="on"/>
                      <m:ctrlPr>
                        <a:rPr lang="nl-NL" sz="16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7"/>
                        </m:rPr>
                        <a:rPr lang="nl-BE" sz="1600" b="0" i="1" baseline="-25000">
                          <a:latin typeface="Cambria Math"/>
                        </a:rPr>
                        <m:t>𝑗</m:t>
                      </m:r>
                    </m:sub>
                    <m:sup/>
                    <m:e>
                      <m:f>
                        <m:fPr>
                          <m:ctrlPr>
                            <a:rPr lang="nl-NL" sz="16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nl-BE" sz="1600" b="0" i="1">
                              <a:latin typeface="Cambria Math"/>
                            </a:rPr>
                            <m:t>𝑠</m:t>
                          </m:r>
                          <m:r>
                            <a:rPr lang="nl-BE" sz="1600" b="0" i="1" baseline="-25000">
                              <a:latin typeface="Cambria Math"/>
                            </a:rPr>
                            <m:t>𝑗</m:t>
                          </m:r>
                        </m:num>
                        <m:den>
                          <m:r>
                            <a:rPr lang="nl-BE" sz="1600" b="0" i="1">
                              <a:latin typeface="Cambria Math"/>
                            </a:rPr>
                            <m:t>𝑆</m:t>
                          </m:r>
                          <m:r>
                            <a:rPr lang="nl-BE" sz="1600" b="0" i="1" baseline="-25000">
                              <a:latin typeface="Cambria Math"/>
                            </a:rPr>
                            <m:t>𝑠</m:t>
                          </m:r>
                        </m:den>
                      </m:f>
                    </m:e>
                  </m:nary>
                </m:oMath>
              </a14:m>
              <a:r>
                <a:rPr lang="nl-NL" sz="1600"/>
                <a:t>  </a:t>
              </a:r>
              <a:r>
                <a:rPr lang="nl-NL" sz="1400"/>
                <a:t>[aantal</a:t>
              </a:r>
              <a:r>
                <a:rPr lang="nl-NL" sz="1400" baseline="0"/>
                <a:t> onderbrekingen per jaar]</a:t>
              </a:r>
              <a:endParaRPr lang="nl-NL" sz="1400"/>
            </a:p>
          </xdr:txBody>
        </xdr:sp>
      </mc:Choice>
      <mc:Fallback xmlns="">
        <xdr:sp macro="" textlink="">
          <xdr:nvSpPr>
            <xdr:cNvPr id="4" name="Tekstvak 3">
              <a:extLst xmlns:a="http://schemas.openxmlformats.org/drawingml/2006/main">
                <a:ext uri="{FF2B5EF4-FFF2-40B4-BE49-F238E27FC236}">
                  <a16:creationId xmlns:a16="http://schemas.microsoft.com/office/drawing/2014/main" id="{6685B006-0686-4A09-9E6C-80F15DEC726F}"/>
                </a:ext>
              </a:extLst>
            </xdr:cNvPr>
            <xdr:cNvSpPr txBox="1"/>
          </xdr:nvSpPr>
          <xdr:spPr>
            <a:xfrm xmlns:a="http://schemas.openxmlformats.org/drawingml/2006/main">
              <a:off x="807719" y="9641205"/>
              <a:ext cx="5726431" cy="45529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noAutofit/>
            </a:bodyPr>
            <a:lstStyle xmlns:a="http://schemas.openxmlformats.org/drawingml/2006/main"/>
            <a:p xmlns:a="http://schemas.openxmlformats.org/drawingml/2006/main">
              <a:r>
                <a:rPr lang="nl-NL" sz="1600" i="0">
                  <a:latin typeface="Cambria Math" panose="02040503050406030204" pitchFamily="18" charset="0"/>
                </a:rPr>
                <a:t>∑</a:t>
              </a:r>
              <a:r>
                <a:rPr lang="nl-BE" sz="1600" b="0" i="0" baseline="-25000">
                  <a:latin typeface="Cambria Math" panose="02040503050406030204" pitchFamily="18" charset="0"/>
                </a:rPr>
                <a:t>_</a:t>
              </a:r>
              <a:r>
                <a:rPr lang="nl-BE" sz="1600" b="0" i="0" baseline="-25000">
                  <a:latin typeface="Cambria Math"/>
                </a:rPr>
                <a:t>𝑗</a:t>
              </a:r>
              <a:r>
                <a:rPr lang="nl-BE" sz="1600" b="0" i="0" baseline="-25000">
                  <a:latin typeface="Cambria Math" panose="02040503050406030204" pitchFamily="18" charset="0"/>
                </a:rPr>
                <a:t>▒</a:t>
              </a:r>
              <a:r>
                <a:rPr lang="nl-BE" sz="1600" b="0" i="0">
                  <a:latin typeface="Cambria Math"/>
                </a:rPr>
                <a:t>𝑠</a:t>
              </a:r>
              <a:r>
                <a:rPr lang="nl-BE" sz="1600" b="0" i="0" baseline="-25000">
                  <a:latin typeface="Cambria Math"/>
                </a:rPr>
                <a:t>𝑗</a:t>
              </a:r>
              <a:r>
                <a:rPr lang="nl-NL" sz="1600" b="0" i="0" baseline="-25000">
                  <a:latin typeface="Cambria Math" panose="02040503050406030204" pitchFamily="18" charset="0"/>
                </a:rPr>
                <a:t>/</a:t>
              </a:r>
              <a:r>
                <a:rPr lang="nl-BE" sz="1600" b="0" i="0">
                  <a:latin typeface="Cambria Math"/>
                </a:rPr>
                <a:t>𝑆</a:t>
              </a:r>
              <a:r>
                <a:rPr lang="nl-BE" sz="1600" b="0" i="0" baseline="-25000">
                  <a:latin typeface="Cambria Math"/>
                </a:rPr>
                <a:t>𝑠</a:t>
              </a:r>
              <a:r>
                <a:rPr lang="nl-NL" sz="1600"/>
                <a:t>  </a:t>
              </a:r>
              <a:r>
                <a:rPr lang="nl-NL" sz="1400"/>
                <a:t>[aantal</a:t>
              </a:r>
              <a:r>
                <a:rPr lang="nl-NL" sz="1400" baseline="0"/>
                <a:t> onderbrekingen per jaar]</a:t>
              </a:r>
              <a:endParaRPr lang="nl-NL" sz="1400"/>
            </a:p>
          </xdr:txBody>
        </xdr:sp>
      </mc:Fallback>
    </mc:AlternateContent>
    <xdr:clientData/>
  </xdr:oneCellAnchor>
  <xdr:oneCellAnchor>
    <xdr:from>
      <xdr:col>1</xdr:col>
      <xdr:colOff>161289</xdr:colOff>
      <xdr:row>66</xdr:row>
      <xdr:rowOff>36194</xdr:rowOff>
    </xdr:from>
    <xdr:ext cx="4558120" cy="6015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kstvak 4">
              <a:extLst>
                <a:ext uri="{FF2B5EF4-FFF2-40B4-BE49-F238E27FC236}">
                  <a16:creationId xmlns:a16="http://schemas.microsoft.com/office/drawing/2014/main" id="{01FC4110-CFAD-4ADA-845D-2D1221F1BB4E}"/>
                </a:ext>
              </a:extLst>
            </xdr:cNvPr>
            <xdr:cNvSpPr txBox="1"/>
          </xdr:nvSpPr>
          <xdr:spPr>
            <a:xfrm>
              <a:off x="788669" y="11649074"/>
              <a:ext cx="4507693" cy="5807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pHide m:val="on"/>
                      <m:ctrlPr>
                        <a:rPr lang="nl-NL" sz="16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7"/>
                        </m:rPr>
                        <a:rPr lang="nl-BE" sz="1600" b="0" i="1" baseline="-25000">
                          <a:latin typeface="Cambria Math"/>
                        </a:rPr>
                        <m:t>𝑗</m:t>
                      </m:r>
                    </m:sub>
                    <m:sup/>
                    <m:e>
                      <m:f>
                        <m:fPr>
                          <m:ctrlPr>
                            <a:rPr lang="nl-NL" sz="16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𝑠</m:t>
                          </m:r>
                          <m:r>
                            <a:rPr lang="nl-BE" sz="16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𝑗</m:t>
                          </m:r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× </m:t>
                          </m:r>
                          <m:sSub>
                            <m:sSubPr>
                              <m:ctrlPr>
                                <a:rPr lang="nl-BE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nl-BE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𝑡</m:t>
                              </m:r>
                            </m:e>
                            <m:sub>
                              <m:r>
                                <a:rPr lang="nl-BE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𝑗</m:t>
                              </m:r>
                            </m:sub>
                          </m:sSub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×</m:t>
                          </m:r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0,85</m:t>
                          </m:r>
                        </m:num>
                        <m:den>
                          <m:nary>
                            <m:naryPr>
                              <m:chr m:val="∑"/>
                              <m:supHide m:val="on"/>
                              <m:ctrlPr>
                                <a:rPr lang="nl-NL" sz="1600" i="1">
                                  <a:latin typeface="Cambria Math" panose="02040503050406030204" pitchFamily="18" charset="0"/>
                                </a:rPr>
                              </m:ctrlPr>
                            </m:naryPr>
                            <m:sub>
                              <m:r>
                                <m:rPr>
                                  <m:brk m:alnAt="7"/>
                                </m:rPr>
                                <a:rPr lang="nl-BE" sz="1600" b="0" i="1" baseline="-25000">
                                  <a:latin typeface="Cambria Math"/>
                                </a:rPr>
                                <m:t>𝑗</m:t>
                              </m:r>
                            </m:sub>
                            <m:sup/>
                            <m:e>
                              <m:r>
                                <a:rPr lang="nl-BE" sz="1600" b="0" i="1">
                                  <a:latin typeface="Cambria Math"/>
                                </a:rPr>
                                <m:t>𝑠</m:t>
                              </m:r>
                              <m:r>
                                <a:rPr lang="nl-BE" sz="1600" b="0" i="1" baseline="-25000">
                                  <a:latin typeface="Cambria Math"/>
                                </a:rPr>
                                <m:t>𝑗</m:t>
                              </m:r>
                            </m:e>
                          </m:nary>
                        </m:den>
                      </m:f>
                    </m:e>
                  </m:nary>
                </m:oMath>
              </a14:m>
              <a:r>
                <a:rPr lang="nl-NL" sz="1100"/>
                <a:t>    </a:t>
              </a:r>
              <a:r>
                <a:rPr lang="nl-NL" sz="1400"/>
                <a:t>[uren: minuten: seconden per jaar]</a:t>
              </a:r>
            </a:p>
          </xdr:txBody>
        </xdr:sp>
      </mc:Choice>
      <mc:Fallback xmlns="">
        <xdr:sp macro="" textlink="">
          <xdr:nvSpPr>
            <xdr:cNvPr id="5" name="Tekstvak 4">
              <a:extLst xmlns:a="http://schemas.openxmlformats.org/drawingml/2006/main">
                <a:ext uri="{FF2B5EF4-FFF2-40B4-BE49-F238E27FC236}">
                  <a16:creationId xmlns:a16="http://schemas.microsoft.com/office/drawing/2014/main" id="{01FC4110-CFAD-4ADA-845D-2D1221F1BB4E}"/>
                </a:ext>
              </a:extLst>
            </xdr:cNvPr>
            <xdr:cNvSpPr txBox="1"/>
          </xdr:nvSpPr>
          <xdr:spPr>
            <a:xfrm xmlns:a="http://schemas.openxmlformats.org/drawingml/2006/main">
              <a:off x="788669" y="11649074"/>
              <a:ext cx="4507693" cy="58071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noAutofit/>
            </a:bodyPr>
            <a:lstStyle xmlns:a="http://schemas.openxmlformats.org/drawingml/2006/main"/>
            <a:p xmlns:a="http://schemas.openxmlformats.org/drawingml/2006/main">
              <a:r>
                <a:rPr lang="nl-NL" sz="1600" i="0">
                  <a:latin typeface="Cambria Math" panose="02040503050406030204" pitchFamily="18" charset="0"/>
                </a:rPr>
                <a:t>∑</a:t>
              </a:r>
              <a:r>
                <a:rPr lang="nl-BE" sz="1600" b="0" i="0" baseline="-25000">
                  <a:latin typeface="Cambria Math" panose="02040503050406030204" pitchFamily="18" charset="0"/>
                </a:rPr>
                <a:t>_</a:t>
              </a:r>
              <a:r>
                <a:rPr lang="nl-BE" sz="1600" b="0" i="0" baseline="-25000">
                  <a:latin typeface="Cambria Math"/>
                </a:rPr>
                <a:t>𝑗</a:t>
              </a:r>
              <a:r>
                <a:rPr lang="nl-BE" sz="1600" b="0" i="0" baseline="-25000">
                  <a:latin typeface="Cambria Math" panose="02040503050406030204" pitchFamily="18" charset="0"/>
                </a:rPr>
                <a:t>▒</a:t>
              </a:r>
              <a:r>
                <a:rPr lang="nl-NL" sz="1600" b="0" i="0" baseline="-25000">
                  <a:latin typeface="Cambria Math" panose="02040503050406030204" pitchFamily="18" charset="0"/>
                </a:rPr>
                <a:t>(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𝑠</a:t>
              </a:r>
              <a:r>
                <a:rPr lang="nl-BE" sz="16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𝑗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× 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𝑡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𝑗  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×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0,85</a:t>
              </a:r>
              <a:r>
                <a:rPr lang="nl-NL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)/(∑</a:t>
              </a:r>
              <a:r>
                <a:rPr lang="nl-BE" sz="16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nl-BE" sz="1600" b="0" i="0" baseline="-25000">
                  <a:latin typeface="Cambria Math"/>
                </a:rPr>
                <a:t>𝑗</a:t>
              </a:r>
              <a:r>
                <a:rPr lang="nl-BE" sz="1600" b="0" i="0" baseline="-25000">
                  <a:latin typeface="Cambria Math" panose="02040503050406030204" pitchFamily="18" charset="0"/>
                </a:rPr>
                <a:t>▒</a:t>
              </a:r>
              <a:r>
                <a:rPr lang="nl-BE" sz="1600" b="0" i="0">
                  <a:latin typeface="Cambria Math"/>
                </a:rPr>
                <a:t>𝑠</a:t>
              </a:r>
              <a:r>
                <a:rPr lang="nl-BE" sz="1600" b="0" i="0" baseline="-25000">
                  <a:latin typeface="Cambria Math"/>
                </a:rPr>
                <a:t>𝑗</a:t>
              </a:r>
              <a:r>
                <a:rPr lang="nl-NL" sz="1600" b="0" i="0" baseline="-25000">
                  <a:latin typeface="Cambria Math" panose="02040503050406030204" pitchFamily="18" charset="0"/>
                </a:rPr>
                <a:t>)</a:t>
              </a:r>
              <a:r>
                <a:rPr lang="nl-NL" sz="1100"/>
                <a:t>    </a:t>
              </a:r>
              <a:r>
                <a:rPr lang="nl-NL" sz="1400"/>
                <a:t>[uren: minuten: seconden per jaar]</a:t>
              </a:r>
            </a:p>
          </xdr:txBody>
        </xdr:sp>
      </mc:Fallback>
    </mc:AlternateContent>
    <xdr:clientData/>
  </xdr:oneCellAnchor>
  <xdr:oneCellAnchor>
    <xdr:from>
      <xdr:col>1</xdr:col>
      <xdr:colOff>73025</xdr:colOff>
      <xdr:row>130</xdr:row>
      <xdr:rowOff>109220</xdr:rowOff>
    </xdr:from>
    <xdr:ext cx="2605137" cy="5307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kstvak 6">
              <a:extLst>
                <a:ext uri="{FF2B5EF4-FFF2-40B4-BE49-F238E27FC236}">
                  <a16:creationId xmlns:a16="http://schemas.microsoft.com/office/drawing/2014/main" id="{1581EB22-B0CB-4857-A517-053A7C79959A}"/>
                </a:ext>
              </a:extLst>
            </xdr:cNvPr>
            <xdr:cNvSpPr txBox="1"/>
          </xdr:nvSpPr>
          <xdr:spPr>
            <a:xfrm>
              <a:off x="702733" y="25694428"/>
              <a:ext cx="2612534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nl-BE" sz="1400" b="0" i="1">
                      <a:latin typeface="Cambria Math"/>
                    </a:rPr>
                    <m:t>𝑁</m:t>
                  </m:r>
                  <m:r>
                    <a:rPr lang="nl-BE" sz="1400" b="0" i="1" baseline="-25000">
                      <a:latin typeface="Cambria Math"/>
                    </a:rPr>
                    <m:t>𝐿𝑆</m:t>
                  </m:r>
                  <m:r>
                    <a:rPr lang="nl-BE" sz="1400" b="0" i="1" baseline="-25000">
                      <a:latin typeface="Cambria Math"/>
                    </a:rPr>
                    <m:t>−</m:t>
                  </m:r>
                  <m:r>
                    <a:rPr lang="nl-BE" sz="1400" b="0" i="1" baseline="-25000">
                      <a:latin typeface="Cambria Math"/>
                    </a:rPr>
                    <m:t>𝑜𝑛𝑑𝑒𝑟𝑏𝑟𝑒𝑘𝑖𝑛𝑔</m:t>
                  </m:r>
                  <m:r>
                    <a:rPr lang="nl-BE" sz="14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nl-BE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l-BE" sz="1400" b="0" i="1">
                          <a:latin typeface="Cambria Math"/>
                        </a:rPr>
                        <m:t>𝑁</m:t>
                      </m:r>
                      <m:r>
                        <a:rPr lang="nl-BE" sz="1400" b="0" i="1" baseline="-25000">
                          <a:latin typeface="Cambria Math"/>
                        </a:rPr>
                        <m:t>𝐿𝑆</m:t>
                      </m:r>
                    </m:num>
                    <m:den>
                      <m:r>
                        <a:rPr lang="nl-BE" sz="1400" b="0" i="1">
                          <a:latin typeface="Cambria Math"/>
                        </a:rPr>
                        <m:t>𝐿</m:t>
                      </m:r>
                      <m:r>
                        <a:rPr lang="nl-BE" sz="1400" b="0" i="1" baseline="-25000">
                          <a:latin typeface="Cambria Math"/>
                        </a:rPr>
                        <m:t>𝐿𝑆</m:t>
                      </m:r>
                    </m:den>
                  </m:f>
                </m:oMath>
              </a14:m>
              <a:r>
                <a:rPr lang="nl-NL" sz="1400"/>
                <a:t>  </a:t>
              </a:r>
              <a14:m>
                <m:oMath xmlns:m="http://schemas.openxmlformats.org/officeDocument/2006/math">
                  <m:r>
                    <a:rPr lang="nl-BE" sz="14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∙ </m:t>
                  </m:r>
                  <m:rad>
                    <m:radPr>
                      <m:degHide m:val="on"/>
                      <m:ctrlPr>
                        <a:rPr lang="nl-BE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nl-BE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nl-B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𝑂</m:t>
                          </m:r>
                          <m:r>
                            <a:rPr lang="nl-BE" sz="1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𝐷𝑁</m:t>
                          </m:r>
                        </m:num>
                        <m:den>
                          <m:r>
                            <a:rPr lang="nl-B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𝜋</m:t>
                          </m:r>
                          <m:r>
                            <a:rPr lang="nl-B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 ∙</m:t>
                          </m:r>
                          <m:sSub>
                            <m:sSubPr>
                              <m:ctrlPr>
                                <a:rPr lang="nl-BE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nl-BE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Cambria Math"/>
                                  <a:cs typeface="+mn-cs"/>
                                </a:rPr>
                                <m:t>𝑆</m:t>
                              </m:r>
                            </m:e>
                            <m:sub>
                              <m:r>
                                <a:rPr lang="nl-BE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Cambria Math"/>
                                  <a:cs typeface="+mn-cs"/>
                                </a:rPr>
                                <m:t>𝐿𝑆</m:t>
                              </m:r>
                            </m:sub>
                          </m:sSub>
                        </m:den>
                      </m:f>
                    </m:e>
                  </m:rad>
                </m:oMath>
              </a14:m>
              <a:r>
                <a:rPr lang="nl-NL" sz="1400"/>
                <a:t> </a:t>
              </a:r>
            </a:p>
          </xdr:txBody>
        </xdr:sp>
      </mc:Choice>
      <mc:Fallback xmlns="">
        <xdr:sp macro="" textlink="">
          <xdr:nvSpPr>
            <xdr:cNvPr id="7" name="Tekstvak 6">
              <a:extLst xmlns:a="http://schemas.openxmlformats.org/drawingml/2006/main">
                <a:ext uri="{FF2B5EF4-FFF2-40B4-BE49-F238E27FC236}">
                  <a16:creationId xmlns:a16="http://schemas.microsoft.com/office/drawing/2014/main" id="{1581EB22-B0CB-4857-A517-053A7C79959A}"/>
                </a:ext>
              </a:extLst>
            </xdr:cNvPr>
            <xdr:cNvSpPr txBox="1"/>
          </xdr:nvSpPr>
          <xdr:spPr>
            <a:xfrm xmlns:a="http://schemas.openxmlformats.org/drawingml/2006/main">
              <a:off x="702733" y="25694428"/>
              <a:ext cx="2612534" cy="530723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spAutoFit/>
            </a:bodyPr>
            <a:lstStyle xmlns:a="http://schemas.openxmlformats.org/drawingml/2006/main"/>
            <a:p xmlns:a="http://schemas.openxmlformats.org/drawingml/2006/main">
              <a:r>
                <a:rPr lang="nl-BE" sz="1400" b="0" i="0">
                  <a:latin typeface="Cambria Math"/>
                </a:rPr>
                <a:t>𝑁</a:t>
              </a:r>
              <a:r>
                <a:rPr lang="nl-BE" sz="1400" b="0" i="0" baseline="-25000">
                  <a:latin typeface="Cambria Math"/>
                </a:rPr>
                <a:t>𝐿𝑆−𝑜𝑛𝑑𝑒𝑟𝑏𝑟𝑒𝑘𝑖𝑛𝑔</a:t>
              </a:r>
              <a:r>
                <a:rPr lang="nl-BE" sz="1400" b="0" i="0">
                  <a:latin typeface="Cambria Math"/>
                </a:rPr>
                <a:t>=  𝑁</a:t>
              </a:r>
              <a:r>
                <a:rPr lang="nl-BE" sz="1400" b="0" i="0" baseline="-25000">
                  <a:latin typeface="Cambria Math"/>
                </a:rPr>
                <a:t>𝐿𝑆</a:t>
              </a:r>
              <a:r>
                <a:rPr lang="nl-BE" sz="1400" b="0" i="0" baseline="-25000">
                  <a:latin typeface="Cambria Math" panose="02040503050406030204" pitchFamily="18" charset="0"/>
                </a:rPr>
                <a:t>/</a:t>
              </a:r>
              <a:r>
                <a:rPr lang="nl-BE" sz="1400" b="0" i="0">
                  <a:latin typeface="Cambria Math"/>
                </a:rPr>
                <a:t>𝐿</a:t>
              </a:r>
              <a:r>
                <a:rPr lang="nl-BE" sz="1400" b="0" i="0" baseline="-25000">
                  <a:latin typeface="Cambria Math"/>
                </a:rPr>
                <a:t>𝐿𝑆</a:t>
              </a:r>
              <a:r>
                <a:rPr lang="nl-NL" sz="1400"/>
                <a:t>  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∙ 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√(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𝑂</a:t>
              </a:r>
              <a:r>
                <a:rPr lang="nl-BE" sz="1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𝐷𝑁</a:t>
              </a:r>
              <a:r>
                <a:rPr lang="nl-BE" sz="14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/(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𝜋 ∙𝑆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/>
                  <a:cs typeface="+mn-cs"/>
                </a:rPr>
                <a:t>_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𝐿𝑆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/>
                  <a:cs typeface="+mn-cs"/>
                </a:rPr>
                <a:t> 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</a:t>
              </a:r>
              <a:r>
                <a:rPr lang="nl-NL" sz="1400"/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6349</xdr:colOff>
      <xdr:row>144</xdr:row>
      <xdr:rowOff>38100</xdr:rowOff>
    </xdr:from>
    <xdr:ext cx="5310387" cy="4340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vak 1">
              <a:extLst>
                <a:ext uri="{FF2B5EF4-FFF2-40B4-BE49-F238E27FC236}">
                  <a16:creationId xmlns:a16="http://schemas.microsoft.com/office/drawing/2014/main" id="{E56DC7B9-09C5-4344-9910-9A7FDBE4FBB8}"/>
                </a:ext>
              </a:extLst>
            </xdr:cNvPr>
            <xdr:cNvSpPr txBox="1"/>
          </xdr:nvSpPr>
          <xdr:spPr>
            <a:xfrm>
              <a:off x="656103" y="25318571"/>
              <a:ext cx="5289203" cy="424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nl-N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l-BE" sz="1100" b="0" i="1">
                            <a:latin typeface="Cambria Math"/>
                          </a:rPr>
                          <m:t>𝐴𝑎𝑛𝑡𝑎𝑙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r>
                          <a:rPr lang="nl-BE" sz="1100" b="0" i="1">
                            <a:latin typeface="Cambria Math"/>
                          </a:rPr>
                          <m:t>𝑜𝑛𝑑𝑒𝑟𝑏𝑟𝑒𝑘𝑖𝑛𝑔𝑒𝑛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r>
                          <a:rPr lang="nl-BE" sz="1100" b="0" i="1">
                            <a:latin typeface="Cambria Math"/>
                          </a:rPr>
                          <m:t>𝑜𝑝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r>
                          <a:rPr lang="nl-BE" sz="1100" b="0" i="1">
                            <a:latin typeface="Cambria Math"/>
                          </a:rPr>
                          <m:t>h𝑒𝑡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r>
                          <a:rPr lang="nl-BE" sz="1100" b="0" i="1">
                            <a:latin typeface="Cambria Math"/>
                          </a:rPr>
                          <m:t>𝑙𝑎𝑎𝑔𝑠𝑝𝑎𝑛𝑛𝑖𝑛𝑔𝑠𝑑𝑖𝑠𝑡𝑟𝑖𝑏𝑢𝑡𝑖𝑒𝑛𝑒𝑡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r>
                          <a:rPr lang="nl-BE" sz="1100" b="0" i="1">
                            <a:latin typeface="Cambria Math"/>
                          </a:rPr>
                          <m:t>𝑥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sSub>
                          <m:sSubPr>
                            <m:ctrlPr>
                              <a:rPr lang="nl-B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nl-BE" sz="11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nl-BE" sz="1100" b="0" i="1">
                                <a:latin typeface="Cambria Math"/>
                              </a:rPr>
                              <m:t>𝐿𝑆</m:t>
                            </m:r>
                            <m:r>
                              <a:rPr lang="nl-BE" sz="1100" b="0" i="1">
                                <a:latin typeface="Cambria Math"/>
                              </a:rPr>
                              <m:t>−</m:t>
                            </m:r>
                            <m:r>
                              <a:rPr lang="nl-BE" sz="1100" b="0" i="1">
                                <a:latin typeface="Cambria Math"/>
                              </a:rPr>
                              <m:t>𝑜𝑛𝑑𝑒𝑟𝑏𝑟𝑒𝑘𝑖𝑛𝑔</m:t>
                            </m:r>
                          </m:sub>
                        </m:sSub>
                      </m:num>
                      <m:den>
                        <m:r>
                          <a:rPr lang="nl-BE" sz="1100" b="0" i="1">
                            <a:latin typeface="Cambria Math"/>
                          </a:rPr>
                          <m:t>𝑁</m:t>
                        </m:r>
                        <m:r>
                          <a:rPr lang="nl-BE" sz="1100" b="0" i="1" baseline="-25000">
                            <a:latin typeface="Cambria Math"/>
                          </a:rPr>
                          <m:t>𝐿𝑆</m:t>
                        </m:r>
                      </m:den>
                    </m:f>
                  </m:oMath>
                </m:oMathPara>
              </a14:m>
              <a:endParaRPr lang="nl-NL" sz="1100"/>
            </a:p>
          </xdr:txBody>
        </xdr:sp>
      </mc:Choice>
      <mc:Fallback xmlns="">
        <xdr:sp macro="" textlink="">
          <xdr:nvSpPr>
            <xdr:cNvPr id="2" name="Tekstvak 1">
              <a:extLst xmlns:a="http://schemas.openxmlformats.org/drawingml/2006/main">
                <a:ext uri="{FF2B5EF4-FFF2-40B4-BE49-F238E27FC236}">
                  <a16:creationId xmlns:a16="http://schemas.microsoft.com/office/drawing/2014/main" id="{E56DC7B9-09C5-4344-9910-9A7FDBE4FBB8}"/>
                </a:ext>
              </a:extLst>
            </xdr:cNvPr>
            <xdr:cNvSpPr txBox="1"/>
          </xdr:nvSpPr>
          <xdr:spPr>
            <a:xfrm xmlns:a="http://schemas.openxmlformats.org/drawingml/2006/main">
              <a:off x="656103" y="25318571"/>
              <a:ext cx="5289203" cy="424603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nl-NL" sz="1100" i="0">
                  <a:latin typeface="Cambria Math" panose="02040503050406030204" pitchFamily="18" charset="0"/>
                </a:rPr>
                <a:t>(</a:t>
              </a:r>
              <a:r>
                <a:rPr lang="nl-BE" sz="1100" b="0" i="0">
                  <a:latin typeface="Cambria Math"/>
                </a:rPr>
                <a:t>𝐴𝑎𝑛𝑡𝑎𝑙 𝑜𝑛𝑑𝑒𝑟𝑏𝑟𝑒𝑘𝑖𝑛𝑔𝑒𝑛 𝑜𝑝 ℎ𝑒𝑡 𝑙𝑎𝑎𝑔𝑠𝑝𝑎𝑛𝑛𝑖𝑛𝑔𝑠𝑑𝑖𝑠𝑡𝑟𝑖𝑏𝑢𝑡𝑖𝑒𝑛𝑒𝑡 𝑥 𝑁</a:t>
              </a:r>
              <a:r>
                <a:rPr lang="nl-BE" sz="1100" b="0" i="0">
                  <a:latin typeface="Cambria Math" panose="02040503050406030204" pitchFamily="18" charset="0"/>
                </a:rPr>
                <a:t>_(</a:t>
              </a:r>
              <a:r>
                <a:rPr lang="nl-BE" sz="1100" b="0" i="0">
                  <a:latin typeface="Cambria Math"/>
                </a:rPr>
                <a:t>𝐿𝑆−𝑜𝑛𝑑𝑒𝑟𝑏𝑟𝑒𝑘𝑖𝑛𝑔</a:t>
              </a:r>
              <a:r>
                <a:rPr lang="nl-BE" sz="1100" b="0" i="0">
                  <a:latin typeface="Cambria Math" panose="02040503050406030204" pitchFamily="18" charset="0"/>
                </a:rPr>
                <a:t>)</a:t>
              </a:r>
              <a:r>
                <a:rPr lang="nl-NL" sz="1100" b="0" i="0">
                  <a:latin typeface="Cambria Math" panose="02040503050406030204" pitchFamily="18" charset="0"/>
                </a:rPr>
                <a:t>)/</a:t>
              </a:r>
              <a:r>
                <a:rPr lang="nl-BE" sz="1100" b="0" i="0">
                  <a:latin typeface="Cambria Math"/>
                </a:rPr>
                <a:t>𝑁</a:t>
              </a:r>
              <a:r>
                <a:rPr lang="nl-BE" sz="1100" b="0" i="0" baseline="-25000">
                  <a:latin typeface="Cambria Math"/>
                </a:rPr>
                <a:t>𝐿𝑆</a:t>
              </a:r>
              <a:endParaRPr lang="nl-N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N259"/>
  <sheetViews>
    <sheetView zoomScaleNormal="100" workbookViewId="0">
      <selection activeCell="B23" sqref="B23"/>
    </sheetView>
  </sheetViews>
  <sheetFormatPr defaultColWidth="9.1796875" defaultRowHeight="14.5" x14ac:dyDescent="0.35"/>
  <cols>
    <col min="1" max="1" width="9.1796875" style="39"/>
    <col min="2" max="2" width="33.54296875" style="39" customWidth="1"/>
    <col min="3" max="4" width="14.54296875" style="39" customWidth="1"/>
    <col min="5" max="5" width="25" style="39" customWidth="1"/>
    <col min="6" max="6" width="20.1796875" style="39" customWidth="1"/>
    <col min="7" max="7" width="23.453125" style="39" customWidth="1"/>
    <col min="8" max="8" width="15.54296875" style="39" customWidth="1"/>
    <col min="9" max="9" width="25.453125" style="39" customWidth="1"/>
    <col min="10" max="10" width="14.54296875" style="39" customWidth="1"/>
    <col min="11" max="11" width="25.453125" style="39" customWidth="1"/>
    <col min="12" max="12" width="17.81640625" style="39" customWidth="1"/>
    <col min="13" max="13" width="24.54296875" style="39" customWidth="1"/>
    <col min="14" max="14" width="19.54296875" style="39" customWidth="1"/>
    <col min="15" max="17" width="14.54296875" style="39" customWidth="1"/>
    <col min="18" max="16384" width="9.1796875" style="39"/>
  </cols>
  <sheetData>
    <row r="1" spans="1:14" s="120" customFormat="1" ht="25" x14ac:dyDescent="0.5">
      <c r="A1" s="117"/>
      <c r="B1" s="118" t="s">
        <v>161</v>
      </c>
      <c r="C1" s="119"/>
      <c r="D1" s="119"/>
      <c r="E1" s="119"/>
      <c r="F1" s="117"/>
      <c r="G1" s="117"/>
      <c r="H1" s="117"/>
      <c r="I1" s="117"/>
      <c r="J1" s="117"/>
      <c r="K1" s="117"/>
      <c r="L1" s="117"/>
      <c r="M1" s="117"/>
    </row>
    <row r="2" spans="1:14" s="2" customFormat="1" ht="13" x14ac:dyDescent="0.3">
      <c r="B2" s="3"/>
      <c r="C2" s="4"/>
    </row>
    <row r="3" spans="1:14" s="2" customFormat="1" ht="13" x14ac:dyDescent="0.3">
      <c r="B3" s="3"/>
      <c r="C3" s="4"/>
      <c r="N3" s="32"/>
    </row>
    <row r="4" spans="1:14" s="2" customFormat="1" ht="13" x14ac:dyDescent="0.3">
      <c r="B4" s="3"/>
      <c r="C4" s="5"/>
    </row>
    <row r="5" spans="1:14" s="2" customFormat="1" ht="13.5" thickBot="1" x14ac:dyDescent="0.35">
      <c r="B5" s="3"/>
      <c r="C5" s="4"/>
    </row>
    <row r="6" spans="1:14" s="2" customFormat="1" ht="13.5" thickBot="1" x14ac:dyDescent="0.35">
      <c r="B6" s="3" t="s">
        <v>0</v>
      </c>
      <c r="C6" s="129"/>
      <c r="D6" s="130"/>
      <c r="E6" s="130"/>
      <c r="F6" s="131"/>
    </row>
    <row r="7" spans="1:14" s="2" customFormat="1" ht="13.5" thickBot="1" x14ac:dyDescent="0.35">
      <c r="B7" s="3" t="s">
        <v>1</v>
      </c>
      <c r="C7" s="129"/>
      <c r="D7" s="130"/>
      <c r="E7" s="130"/>
      <c r="F7" s="131"/>
    </row>
    <row r="8" spans="1:14" s="2" customFormat="1" ht="13.5" thickBot="1" x14ac:dyDescent="0.35">
      <c r="B8" s="3" t="s">
        <v>2</v>
      </c>
      <c r="C8" s="129"/>
      <c r="D8" s="130"/>
      <c r="E8" s="130"/>
      <c r="F8" s="131"/>
    </row>
    <row r="9" spans="1:14" s="2" customFormat="1" ht="13.5" thickBot="1" x14ac:dyDescent="0.35">
      <c r="B9" s="3" t="s">
        <v>3</v>
      </c>
      <c r="C9" s="129"/>
      <c r="D9" s="130"/>
      <c r="E9" s="130"/>
      <c r="F9" s="131"/>
    </row>
    <row r="10" spans="1:14" s="2" customFormat="1" ht="13.5" thickBot="1" x14ac:dyDescent="0.35">
      <c r="B10" s="25"/>
      <c r="C10" s="34"/>
      <c r="D10" s="34"/>
      <c r="E10" s="34"/>
      <c r="F10" s="34"/>
      <c r="G10" s="26"/>
    </row>
    <row r="11" spans="1:14" s="2" customFormat="1" ht="13.5" thickBot="1" x14ac:dyDescent="0.35">
      <c r="B11" s="3" t="s">
        <v>53</v>
      </c>
      <c r="C11" s="129">
        <v>2021</v>
      </c>
      <c r="D11" s="130"/>
      <c r="E11" s="130"/>
      <c r="F11" s="131"/>
    </row>
    <row r="12" spans="1:14" s="2" customFormat="1" ht="13" x14ac:dyDescent="0.3">
      <c r="B12" s="3"/>
      <c r="C12" s="35"/>
      <c r="D12" s="35"/>
      <c r="E12" s="35"/>
      <c r="F12" s="35"/>
    </row>
    <row r="13" spans="1:14" s="2" customFormat="1" ht="15" customHeight="1" x14ac:dyDescent="0.3">
      <c r="B13" s="3" t="s">
        <v>93</v>
      </c>
      <c r="C13" s="121">
        <f>DATE(jaar+1,4,1)</f>
        <v>44652</v>
      </c>
      <c r="D13" s="122"/>
      <c r="E13" s="122"/>
      <c r="F13" s="123"/>
    </row>
    <row r="14" spans="1:14" s="2" customFormat="1" ht="13" x14ac:dyDescent="0.3">
      <c r="B14" s="3"/>
      <c r="C14" s="30"/>
      <c r="D14" s="30"/>
      <c r="E14" s="30"/>
      <c r="F14" s="30"/>
    </row>
    <row r="16" spans="1:14" s="2" customFormat="1" ht="13" x14ac:dyDescent="0.3">
      <c r="A16" s="126" t="s">
        <v>15</v>
      </c>
      <c r="B16" s="127"/>
      <c r="C16" s="127"/>
      <c r="D16" s="127"/>
      <c r="E16" s="127"/>
      <c r="F16" s="127"/>
      <c r="G16" s="127"/>
      <c r="H16" s="127"/>
      <c r="I16" s="128"/>
    </row>
    <row r="17" spans="1:2" s="2" customFormat="1" ht="14" x14ac:dyDescent="0.3">
      <c r="A17" s="12"/>
    </row>
    <row r="18" spans="1:2" s="2" customFormat="1" x14ac:dyDescent="0.35">
      <c r="A18" s="18" t="s">
        <v>4</v>
      </c>
    </row>
    <row r="19" spans="1:2" s="2" customFormat="1" x14ac:dyDescent="0.35">
      <c r="A19" s="18" t="s">
        <v>8</v>
      </c>
    </row>
    <row r="20" spans="1:2" s="2" customFormat="1" x14ac:dyDescent="0.35">
      <c r="A20" s="18" t="s">
        <v>45</v>
      </c>
    </row>
    <row r="21" spans="1:2" s="2" customFormat="1" x14ac:dyDescent="0.35">
      <c r="A21" s="24" t="s">
        <v>16</v>
      </c>
    </row>
    <row r="22" spans="1:2" s="2" customFormat="1" x14ac:dyDescent="0.35">
      <c r="A22" s="23"/>
      <c r="B22" s="23" t="s">
        <v>139</v>
      </c>
    </row>
    <row r="23" spans="1:2" s="2" customFormat="1" x14ac:dyDescent="0.35">
      <c r="A23" s="23"/>
      <c r="B23" s="23" t="s">
        <v>140</v>
      </c>
    </row>
    <row r="24" spans="1:2" s="2" customFormat="1" x14ac:dyDescent="0.35">
      <c r="A24" s="24" t="s">
        <v>141</v>
      </c>
      <c r="B24" s="23"/>
    </row>
    <row r="25" spans="1:2" s="2" customFormat="1" x14ac:dyDescent="0.35">
      <c r="A25" s="23"/>
      <c r="B25" s="23" t="s">
        <v>117</v>
      </c>
    </row>
    <row r="26" spans="1:2" s="2" customFormat="1" x14ac:dyDescent="0.35">
      <c r="A26" s="23"/>
      <c r="B26" s="23" t="s">
        <v>142</v>
      </c>
    </row>
    <row r="27" spans="1:2" s="2" customFormat="1" x14ac:dyDescent="0.35">
      <c r="A27" s="23"/>
      <c r="B27" s="23" t="s">
        <v>17</v>
      </c>
    </row>
    <row r="28" spans="1:2" s="2" customFormat="1" x14ac:dyDescent="0.35">
      <c r="A28" s="19"/>
      <c r="B28" s="23"/>
    </row>
    <row r="29" spans="1:2" s="14" customFormat="1" x14ac:dyDescent="0.35">
      <c r="A29" s="19" t="s">
        <v>155</v>
      </c>
    </row>
    <row r="30" spans="1:2" s="14" customFormat="1" x14ac:dyDescent="0.35">
      <c r="A30" s="19" t="s">
        <v>124</v>
      </c>
    </row>
    <row r="31" spans="1:2" s="14" customFormat="1" x14ac:dyDescent="0.35">
      <c r="A31" s="19" t="s">
        <v>143</v>
      </c>
    </row>
    <row r="32" spans="1:2" s="14" customFormat="1" x14ac:dyDescent="0.35">
      <c r="A32" s="19" t="s">
        <v>156</v>
      </c>
    </row>
    <row r="33" spans="1:12" s="14" customFormat="1" ht="12.5" x14ac:dyDescent="0.25"/>
    <row r="34" spans="1:12" s="2" customFormat="1" ht="13" x14ac:dyDescent="0.3">
      <c r="A34" s="126" t="s">
        <v>5</v>
      </c>
      <c r="B34" s="127"/>
      <c r="C34" s="127"/>
      <c r="D34" s="127"/>
      <c r="E34" s="127"/>
      <c r="F34" s="127"/>
      <c r="G34" s="127"/>
      <c r="H34" s="127"/>
      <c r="I34" s="128"/>
    </row>
    <row r="35" spans="1:12" s="13" customFormat="1" ht="12.5" x14ac:dyDescent="0.25">
      <c r="A35" s="15"/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s="2" customFormat="1" x14ac:dyDescent="0.35">
      <c r="A36" s="15"/>
      <c r="B36" s="6"/>
      <c r="C36" s="16"/>
      <c r="D36" s="18" t="s">
        <v>6</v>
      </c>
      <c r="E36" s="16"/>
      <c r="F36" s="16"/>
      <c r="G36" s="16"/>
      <c r="H36" s="16"/>
      <c r="I36" s="16"/>
      <c r="J36" s="16"/>
    </row>
    <row r="37" spans="1:12" s="2" customFormat="1" x14ac:dyDescent="0.35">
      <c r="A37" s="15"/>
      <c r="B37" s="7"/>
      <c r="C37" s="16"/>
      <c r="D37" s="18"/>
      <c r="E37" s="16"/>
      <c r="F37" s="16"/>
      <c r="G37" s="16"/>
      <c r="H37" s="16"/>
      <c r="I37" s="16"/>
      <c r="J37" s="16"/>
    </row>
    <row r="38" spans="1:12" s="2" customFormat="1" ht="15" customHeight="1" x14ac:dyDescent="0.35">
      <c r="A38" s="15"/>
      <c r="B38" s="8"/>
      <c r="C38" s="9"/>
      <c r="D38" s="18" t="s">
        <v>160</v>
      </c>
      <c r="E38" s="17"/>
      <c r="F38" s="17"/>
      <c r="G38" s="17"/>
      <c r="H38" s="16"/>
      <c r="I38" s="16"/>
      <c r="J38" s="16"/>
    </row>
    <row r="39" spans="1:12" s="2" customFormat="1" x14ac:dyDescent="0.35">
      <c r="A39" s="15"/>
      <c r="B39" s="7"/>
      <c r="C39" s="16"/>
      <c r="D39" s="18"/>
      <c r="E39" s="16"/>
      <c r="F39" s="16"/>
      <c r="G39" s="16"/>
      <c r="H39" s="16"/>
      <c r="I39" s="16"/>
      <c r="J39" s="16"/>
    </row>
    <row r="40" spans="1:12" s="2" customFormat="1" x14ac:dyDescent="0.35">
      <c r="A40" s="15"/>
      <c r="B40" s="10"/>
      <c r="C40" s="16"/>
      <c r="D40" s="18" t="s">
        <v>7</v>
      </c>
      <c r="E40" s="16"/>
      <c r="F40" s="16"/>
      <c r="G40" s="16"/>
      <c r="H40" s="16"/>
      <c r="I40" s="16"/>
      <c r="J40" s="16"/>
    </row>
    <row r="41" spans="1:12" s="2" customFormat="1" x14ac:dyDescent="0.35">
      <c r="A41" s="15"/>
      <c r="B41" s="11"/>
      <c r="C41" s="16"/>
      <c r="D41" s="18"/>
      <c r="E41" s="16"/>
      <c r="F41" s="16"/>
      <c r="G41" s="16"/>
      <c r="H41" s="16"/>
      <c r="I41" s="16"/>
      <c r="J41" s="16"/>
    </row>
    <row r="42" spans="1:12" s="2" customFormat="1" x14ac:dyDescent="0.35">
      <c r="A42" s="15"/>
      <c r="B42" s="15"/>
      <c r="D42" s="38"/>
    </row>
    <row r="43" spans="1:12" x14ac:dyDescent="0.35">
      <c r="A43" s="126" t="s">
        <v>18</v>
      </c>
      <c r="B43" s="127"/>
      <c r="C43" s="127"/>
      <c r="D43" s="127"/>
      <c r="E43" s="127"/>
      <c r="F43" s="127"/>
      <c r="G43" s="127"/>
      <c r="H43" s="127"/>
      <c r="I43" s="128"/>
    </row>
    <row r="45" spans="1:12" x14ac:dyDescent="0.35">
      <c r="A45" s="40" t="s">
        <v>19</v>
      </c>
    </row>
    <row r="46" spans="1:12" x14ac:dyDescent="0.35">
      <c r="B46" s="39" t="s">
        <v>144</v>
      </c>
    </row>
    <row r="47" spans="1:12" x14ac:dyDescent="0.35">
      <c r="B47" s="41" t="s">
        <v>162</v>
      </c>
    </row>
    <row r="48" spans="1:12" x14ac:dyDescent="0.35">
      <c r="B48" s="41" t="s">
        <v>163</v>
      </c>
    </row>
    <row r="50" spans="1:5" x14ac:dyDescent="0.35">
      <c r="A50" s="40" t="s">
        <v>27</v>
      </c>
    </row>
    <row r="51" spans="1:5" x14ac:dyDescent="0.35">
      <c r="B51" s="39" t="s">
        <v>164</v>
      </c>
    </row>
    <row r="52" spans="1:5" x14ac:dyDescent="0.35">
      <c r="B52" s="39" t="s">
        <v>52</v>
      </c>
    </row>
    <row r="53" spans="1:5" x14ac:dyDescent="0.35">
      <c r="B53" s="39" t="s">
        <v>32</v>
      </c>
    </row>
    <row r="55" spans="1:5" x14ac:dyDescent="0.35">
      <c r="A55" s="40" t="s">
        <v>20</v>
      </c>
    </row>
    <row r="57" spans="1:5" ht="22.5" customHeight="1" x14ac:dyDescent="0.35">
      <c r="B57" s="42"/>
      <c r="C57" s="43"/>
    </row>
    <row r="58" spans="1:5" x14ac:dyDescent="0.35">
      <c r="B58" s="44"/>
      <c r="C58" s="45"/>
    </row>
    <row r="59" spans="1:5" x14ac:dyDescent="0.35">
      <c r="B59" s="124" t="s">
        <v>34</v>
      </c>
      <c r="C59" s="124"/>
    </row>
    <row r="61" spans="1:5" x14ac:dyDescent="0.35">
      <c r="B61" s="39" t="s">
        <v>55</v>
      </c>
    </row>
    <row r="62" spans="1:5" ht="18.5" x14ac:dyDescent="0.45">
      <c r="B62" s="46" t="s">
        <v>165</v>
      </c>
      <c r="C62" s="47"/>
      <c r="D62" s="47"/>
      <c r="E62" s="47"/>
    </row>
    <row r="63" spans="1:5" ht="15.5" x14ac:dyDescent="0.35">
      <c r="B63" s="46" t="str">
        <f>"- Ss = het totale aantal middenspanning/laagspanningscabines op 31/12/"&amp;C11</f>
        <v>- Ss = het totale aantal middenspanning/laagspanningscabines op 31/12/2021</v>
      </c>
      <c r="C63" s="47"/>
      <c r="D63" s="47"/>
      <c r="E63" s="47"/>
    </row>
    <row r="65" spans="1:4" x14ac:dyDescent="0.35">
      <c r="A65" s="40" t="s">
        <v>22</v>
      </c>
    </row>
    <row r="67" spans="1:4" x14ac:dyDescent="0.35">
      <c r="B67" s="48"/>
      <c r="C67" s="49"/>
      <c r="D67" s="43"/>
    </row>
    <row r="68" spans="1:4" x14ac:dyDescent="0.35">
      <c r="B68" s="50"/>
      <c r="C68" s="51"/>
      <c r="D68" s="52"/>
    </row>
    <row r="69" spans="1:4" x14ac:dyDescent="0.35">
      <c r="B69" s="44"/>
      <c r="C69" s="53"/>
      <c r="D69" s="45"/>
    </row>
    <row r="70" spans="1:4" x14ac:dyDescent="0.35">
      <c r="B70" s="124" t="s">
        <v>35</v>
      </c>
      <c r="C70" s="124"/>
      <c r="D70" s="124"/>
    </row>
    <row r="72" spans="1:4" x14ac:dyDescent="0.35">
      <c r="B72" s="39" t="s">
        <v>55</v>
      </c>
    </row>
    <row r="73" spans="1:4" ht="18.5" x14ac:dyDescent="0.45">
      <c r="B73" s="46" t="s">
        <v>165</v>
      </c>
    </row>
    <row r="74" spans="1:4" ht="17.5" x14ac:dyDescent="0.45">
      <c r="B74" s="41" t="s">
        <v>166</v>
      </c>
    </row>
    <row r="75" spans="1:4" x14ac:dyDescent="0.35">
      <c r="B75" s="54" t="s">
        <v>56</v>
      </c>
    </row>
    <row r="76" spans="1:4" x14ac:dyDescent="0.35">
      <c r="B76" s="55" t="s">
        <v>23</v>
      </c>
    </row>
    <row r="77" spans="1:4" x14ac:dyDescent="0.35">
      <c r="B77" s="55" t="s">
        <v>26</v>
      </c>
    </row>
    <row r="78" spans="1:4" ht="16.5" x14ac:dyDescent="0.35">
      <c r="B78" s="54" t="s">
        <v>167</v>
      </c>
    </row>
    <row r="79" spans="1:4" x14ac:dyDescent="0.35">
      <c r="B79" s="55" t="s">
        <v>24</v>
      </c>
    </row>
    <row r="80" spans="1:4" x14ac:dyDescent="0.35">
      <c r="B80" s="55" t="s">
        <v>25</v>
      </c>
    </row>
    <row r="82" spans="1:14" x14ac:dyDescent="0.35">
      <c r="A82" s="40" t="s">
        <v>89</v>
      </c>
    </row>
    <row r="83" spans="1:14" x14ac:dyDescent="0.35">
      <c r="B83" s="39" t="s">
        <v>63</v>
      </c>
    </row>
    <row r="84" spans="1:14" x14ac:dyDescent="0.35">
      <c r="B84" s="41" t="s">
        <v>114</v>
      </c>
    </row>
    <row r="85" spans="1:14" s="14" customFormat="1" x14ac:dyDescent="0.35">
      <c r="B85" s="19" t="s">
        <v>125</v>
      </c>
    </row>
    <row r="86" spans="1:14" s="14" customFormat="1" x14ac:dyDescent="0.35">
      <c r="B86" s="19" t="s">
        <v>126</v>
      </c>
    </row>
    <row r="87" spans="1:14" x14ac:dyDescent="0.35">
      <c r="B87" s="56" t="s">
        <v>123</v>
      </c>
    </row>
    <row r="88" spans="1:14" x14ac:dyDescent="0.35">
      <c r="B88" s="57" t="s">
        <v>168</v>
      </c>
    </row>
    <row r="89" spans="1:14" ht="15" thickBot="1" x14ac:dyDescent="0.4">
      <c r="B89" s="58" t="s">
        <v>157</v>
      </c>
    </row>
    <row r="90" spans="1:14" s="59" customFormat="1" ht="92.5" customHeight="1" thickBot="1" x14ac:dyDescent="0.4">
      <c r="B90" s="60" t="s">
        <v>99</v>
      </c>
      <c r="C90" s="61" t="s">
        <v>100</v>
      </c>
      <c r="D90" s="61" t="s">
        <v>67</v>
      </c>
      <c r="E90" s="61" t="s">
        <v>92</v>
      </c>
      <c r="F90" s="61" t="s">
        <v>66</v>
      </c>
      <c r="G90" s="61" t="s">
        <v>61</v>
      </c>
      <c r="H90" s="61" t="s">
        <v>62</v>
      </c>
      <c r="I90" s="61" t="s">
        <v>94</v>
      </c>
      <c r="J90" s="61" t="str">
        <f>"Datum einde van de onderbreking (dd/mm/"&amp;jaar&amp;")"</f>
        <v>Datum einde van de onderbreking (dd/mm/2021)</v>
      </c>
      <c r="K90" s="61" t="s">
        <v>54</v>
      </c>
      <c r="L90" s="62" t="s">
        <v>57</v>
      </c>
      <c r="M90" s="61" t="s">
        <v>169</v>
      </c>
      <c r="N90" s="63" t="s">
        <v>170</v>
      </c>
    </row>
    <row r="91" spans="1:14" x14ac:dyDescent="0.35">
      <c r="B91" s="56"/>
    </row>
    <row r="92" spans="1:14" ht="16.399999999999999" customHeight="1" x14ac:dyDescent="0.35">
      <c r="B92" s="56" t="s">
        <v>21</v>
      </c>
    </row>
    <row r="93" spans="1:14" ht="16.399999999999999" customHeight="1" x14ac:dyDescent="0.35">
      <c r="B93" s="64" t="s">
        <v>171</v>
      </c>
    </row>
    <row r="94" spans="1:14" x14ac:dyDescent="0.35">
      <c r="B94" s="64" t="str">
        <f>"in het netgebied van de distributienetbeheerder in het betreffende boekjaar waarbij alleen de onderbrekingen die werden opgeheven in "&amp;jaar&amp;", in de tabel mogen worden vermeld."</f>
        <v>in het netgebied van de distributienetbeheerder in het betreffende boekjaar waarbij alleen de onderbrekingen die werden opgeheven in 2021, in de tabel mogen worden vermeld.</v>
      </c>
    </row>
    <row r="95" spans="1:14" ht="16.399999999999999" customHeight="1" x14ac:dyDescent="0.35">
      <c r="B95" s="64" t="s">
        <v>172</v>
      </c>
    </row>
    <row r="96" spans="1:14" ht="16.399999999999999" customHeight="1" x14ac:dyDescent="0.35">
      <c r="B96" s="64" t="s">
        <v>115</v>
      </c>
    </row>
    <row r="97" spans="2:2" ht="16.399999999999999" customHeight="1" x14ac:dyDescent="0.35">
      <c r="B97" s="64" t="s">
        <v>173</v>
      </c>
    </row>
    <row r="98" spans="2:2" ht="16.399999999999999" customHeight="1" x14ac:dyDescent="0.35">
      <c r="B98" s="64" t="s">
        <v>174</v>
      </c>
    </row>
    <row r="99" spans="2:2" ht="16.399999999999999" customHeight="1" x14ac:dyDescent="0.35">
      <c r="B99" s="64" t="s">
        <v>175</v>
      </c>
    </row>
    <row r="100" spans="2:2" ht="16.399999999999999" customHeight="1" x14ac:dyDescent="0.35">
      <c r="B100" s="64" t="str">
        <f>"de datum van het begin van een onderbreking in het vorige jaar "&amp;(jaar-1)&amp;" kan liggen, indien die onderbreking pas werd opgeheven in "&amp;jaar&amp;"."</f>
        <v>de datum van het begin van een onderbreking in het vorige jaar 2020 kan liggen, indien die onderbreking pas werd opgeheven in 2021.</v>
      </c>
    </row>
    <row r="101" spans="2:2" ht="16.399999999999999" customHeight="1" x14ac:dyDescent="0.35">
      <c r="B101" s="64" t="s">
        <v>176</v>
      </c>
    </row>
    <row r="102" spans="2:2" ht="16.399999999999999" customHeight="1" x14ac:dyDescent="0.35">
      <c r="B102" s="64" t="s">
        <v>128</v>
      </c>
    </row>
    <row r="103" spans="2:2" ht="16.399999999999999" customHeight="1" x14ac:dyDescent="0.35">
      <c r="B103" s="64" t="s">
        <v>129</v>
      </c>
    </row>
    <row r="104" spans="2:2" ht="16.399999999999999" customHeight="1" x14ac:dyDescent="0.35">
      <c r="B104" s="64" t="s">
        <v>177</v>
      </c>
    </row>
    <row r="105" spans="2:2" ht="16.399999999999999" customHeight="1" x14ac:dyDescent="0.35">
      <c r="B105" s="64" t="s">
        <v>178</v>
      </c>
    </row>
    <row r="106" spans="2:2" ht="16.399999999999999" customHeight="1" x14ac:dyDescent="0.35">
      <c r="B106" s="64" t="s">
        <v>127</v>
      </c>
    </row>
    <row r="107" spans="2:2" ht="16.399999999999999" customHeight="1" x14ac:dyDescent="0.35">
      <c r="B107" s="64" t="s">
        <v>179</v>
      </c>
    </row>
    <row r="108" spans="2:2" ht="16.399999999999999" customHeight="1" x14ac:dyDescent="0.35">
      <c r="B108" s="64" t="str">
        <f>"de datum van het einde van een onderbreking steeds in het beschouwde jaar "&amp;jaar&amp;" moet liggen."</f>
        <v>de datum van het einde van een onderbreking steeds in het beschouwde jaar 2021 moet liggen.</v>
      </c>
    </row>
    <row r="109" spans="2:2" ht="16.399999999999999" customHeight="1" x14ac:dyDescent="0.35">
      <c r="B109" s="64" t="s">
        <v>180</v>
      </c>
    </row>
    <row r="110" spans="2:2" ht="16.399999999999999" customHeight="1" x14ac:dyDescent="0.35">
      <c r="B110" s="64" t="s">
        <v>130</v>
      </c>
    </row>
    <row r="111" spans="2:2" ht="16.399999999999999" customHeight="1" x14ac:dyDescent="0.35">
      <c r="B111" s="64" t="s">
        <v>131</v>
      </c>
    </row>
    <row r="112" spans="2:2" ht="16.399999999999999" customHeight="1" x14ac:dyDescent="0.35">
      <c r="B112" s="64" t="s">
        <v>181</v>
      </c>
    </row>
    <row r="113" spans="1:2" ht="16.399999999999999" customHeight="1" x14ac:dyDescent="0.45">
      <c r="B113" s="64" t="s">
        <v>182</v>
      </c>
    </row>
    <row r="114" spans="1:2" ht="16.399999999999999" customHeight="1" x14ac:dyDescent="0.45">
      <c r="B114" s="64" t="s">
        <v>183</v>
      </c>
    </row>
    <row r="115" spans="1:2" ht="16.399999999999999" customHeight="1" x14ac:dyDescent="0.35">
      <c r="B115" s="64" t="s">
        <v>132</v>
      </c>
    </row>
    <row r="116" spans="1:2" x14ac:dyDescent="0.35">
      <c r="B116" s="57"/>
    </row>
    <row r="117" spans="1:2" x14ac:dyDescent="0.35">
      <c r="A117" s="40" t="s">
        <v>59</v>
      </c>
    </row>
    <row r="118" spans="1:2" x14ac:dyDescent="0.35">
      <c r="B118" s="65" t="s">
        <v>28</v>
      </c>
    </row>
    <row r="119" spans="1:2" x14ac:dyDescent="0.35">
      <c r="B119" s="66" t="str">
        <f>"Het aantal in "&amp;jaar&amp;" beëindigde onderbrekingen op het laagspanningsdistributienet wordt geteld op basis van geregistreerde meldingen"</f>
        <v>Het aantal in 2021 beëindigde onderbrekingen op het laagspanningsdistributienet wordt geteld op basis van geregistreerde meldingen</v>
      </c>
    </row>
    <row r="120" spans="1:2" x14ac:dyDescent="0.35">
      <c r="B120" s="66" t="s">
        <v>146</v>
      </c>
    </row>
    <row r="121" spans="1:2" x14ac:dyDescent="0.35">
      <c r="B121" s="66"/>
    </row>
    <row r="122" spans="1:2" x14ac:dyDescent="0.35">
      <c r="B122" s="65" t="s">
        <v>30</v>
      </c>
    </row>
    <row r="123" spans="1:2" x14ac:dyDescent="0.35">
      <c r="B123" s="66" t="s">
        <v>29</v>
      </c>
    </row>
    <row r="124" spans="1:2" x14ac:dyDescent="0.35">
      <c r="B124" s="66" t="s">
        <v>147</v>
      </c>
    </row>
    <row r="125" spans="1:2" x14ac:dyDescent="0.35">
      <c r="B125" s="66" t="s">
        <v>148</v>
      </c>
    </row>
    <row r="126" spans="1:2" x14ac:dyDescent="0.35">
      <c r="B126" s="66" t="s">
        <v>149</v>
      </c>
    </row>
    <row r="127" spans="1:2" x14ac:dyDescent="0.35">
      <c r="B127" s="66" t="s">
        <v>145</v>
      </c>
    </row>
    <row r="128" spans="1:2" x14ac:dyDescent="0.35">
      <c r="B128" s="66"/>
    </row>
    <row r="129" spans="2:3" ht="16.5" x14ac:dyDescent="0.45">
      <c r="B129" s="67" t="s">
        <v>184</v>
      </c>
    </row>
    <row r="130" spans="2:3" x14ac:dyDescent="0.35">
      <c r="B130" s="67"/>
    </row>
    <row r="131" spans="2:3" x14ac:dyDescent="0.35">
      <c r="B131" s="48"/>
      <c r="C131" s="43"/>
    </row>
    <row r="132" spans="2:3" x14ac:dyDescent="0.35">
      <c r="B132" s="50"/>
      <c r="C132" s="52"/>
    </row>
    <row r="133" spans="2:3" x14ac:dyDescent="0.35">
      <c r="B133" s="50"/>
      <c r="C133" s="52"/>
    </row>
    <row r="134" spans="2:3" x14ac:dyDescent="0.35">
      <c r="B134" s="44"/>
      <c r="C134" s="45"/>
    </row>
    <row r="135" spans="2:3" x14ac:dyDescent="0.35">
      <c r="B135" s="124" t="s">
        <v>36</v>
      </c>
      <c r="C135" s="124"/>
    </row>
    <row r="137" spans="2:3" x14ac:dyDescent="0.35">
      <c r="B137" s="66" t="s">
        <v>31</v>
      </c>
    </row>
    <row r="138" spans="2:3" x14ac:dyDescent="0.35">
      <c r="B138" s="68" t="str">
        <f>"▫ N LS: Het aantal actieve toegangspunten op het laagspanningsdistributienet op 01/01/"&amp;C11+1&amp;"."</f>
        <v>▫ N LS: Het aantal actieve toegangspunten op het laagspanningsdistributienet op 01/01/2022.</v>
      </c>
    </row>
    <row r="139" spans="2:3" x14ac:dyDescent="0.35">
      <c r="B139" s="68" t="str">
        <f>"▫ L LS: De lengte van het laagspanningsdistributienet (in km) op 01/01/"&amp;C11+1&amp;";"</f>
        <v>▫ L LS: De lengte van het laagspanningsdistributienet (in km) op 01/01/2022;</v>
      </c>
    </row>
    <row r="140" spans="2:3" ht="17.5" x14ac:dyDescent="0.45">
      <c r="B140" s="68" t="s">
        <v>185</v>
      </c>
    </row>
    <row r="141" spans="2:3" x14ac:dyDescent="0.35">
      <c r="B141" s="68" t="str">
        <f>"▫ S LS: Het aantal cabines met transformatie naar laagspanningsdistributienetten op 01/01/"&amp;C11+1&amp;";"</f>
        <v>▫ S LS: Het aantal cabines met transformatie naar laagspanningsdistributienetten op 01/01/2022;</v>
      </c>
    </row>
    <row r="143" spans="2:3" x14ac:dyDescent="0.35">
      <c r="B143" s="65" t="s">
        <v>33</v>
      </c>
    </row>
    <row r="144" spans="2:3" x14ac:dyDescent="0.35">
      <c r="B144" s="65"/>
    </row>
    <row r="145" spans="1:5" x14ac:dyDescent="0.35">
      <c r="B145" s="48"/>
      <c r="C145" s="49"/>
      <c r="D145" s="49"/>
      <c r="E145" s="43"/>
    </row>
    <row r="146" spans="1:5" x14ac:dyDescent="0.35">
      <c r="B146" s="50"/>
      <c r="C146" s="51"/>
      <c r="D146" s="51"/>
      <c r="E146" s="52"/>
    </row>
    <row r="147" spans="1:5" x14ac:dyDescent="0.35">
      <c r="B147" s="44"/>
      <c r="C147" s="53"/>
      <c r="D147" s="53"/>
      <c r="E147" s="45"/>
    </row>
    <row r="148" spans="1:5" x14ac:dyDescent="0.35">
      <c r="B148" s="125" t="s">
        <v>37</v>
      </c>
      <c r="C148" s="125"/>
      <c r="D148" s="125"/>
      <c r="E148" s="69"/>
    </row>
    <row r="150" spans="1:5" x14ac:dyDescent="0.35">
      <c r="A150" s="40" t="s">
        <v>60</v>
      </c>
    </row>
    <row r="151" spans="1:5" x14ac:dyDescent="0.35">
      <c r="B151" s="39" t="s">
        <v>186</v>
      </c>
    </row>
    <row r="152" spans="1:5" x14ac:dyDescent="0.35">
      <c r="B152" s="39" t="str">
        <f>"in het jaar "&amp;jaar&amp;" volgens de registratie van de netbeheerder."</f>
        <v>in het jaar 2021 volgens de registratie van de netbeheerder.</v>
      </c>
    </row>
    <row r="153" spans="1:5" x14ac:dyDescent="0.35">
      <c r="B153" s="39" t="str">
        <f>"Het betreft dus de onderbrekingen die werden opgeheven in het jaar "&amp;jaar&amp;", waarvan sommige onderbrekingen kunnen begonnen zijn in "&amp;(jaar-1)&amp;". Voor die"</f>
        <v>Het betreft dus de onderbrekingen die werden opgeheven in het jaar 2021, waarvan sommige onderbrekingen kunnen begonnen zijn in 2020. Voor die</v>
      </c>
    </row>
    <row r="154" spans="1:5" x14ac:dyDescent="0.35">
      <c r="B154" s="39" t="str">
        <f>"storingen wordt de ganse onderbrekingsduur beschouwd, vertrekkende van het beginmoment in "&amp;(jaar-1)&amp;"."</f>
        <v>storingen wordt de ganse onderbrekingsduur beschouwd, vertrekkende van het beginmoment in 2020.</v>
      </c>
    </row>
    <row r="155" spans="1:5" x14ac:dyDescent="0.35">
      <c r="B155" s="39" t="str">
        <f>"Analoog, onderbrekingen die begonnen in "&amp;jaar&amp;" en in "&amp;(jaar+1)&amp;" werden opgeheven, worden hier niet beschouwd. Zij worden in "&amp;(jaar+2)&amp;" over het jaar "&amp;(jaar+1)&amp;" gerapporteerd."</f>
        <v>Analoog, onderbrekingen die begonnen in 2021 en in 2022 werden opgeheven, worden hier niet beschouwd. Zij worden in 2023 over het jaar 2022 gerapporteerd.</v>
      </c>
    </row>
    <row r="157" spans="1:5" x14ac:dyDescent="0.35">
      <c r="A157" s="40" t="s">
        <v>110</v>
      </c>
    </row>
    <row r="158" spans="1:5" x14ac:dyDescent="0.35">
      <c r="B158" s="39" t="s">
        <v>64</v>
      </c>
    </row>
    <row r="159" spans="1:5" x14ac:dyDescent="0.35">
      <c r="B159" s="41" t="s">
        <v>114</v>
      </c>
    </row>
    <row r="160" spans="1:5" s="14" customFormat="1" x14ac:dyDescent="0.35">
      <c r="B160" s="19" t="s">
        <v>125</v>
      </c>
    </row>
    <row r="161" spans="2:10" s="14" customFormat="1" x14ac:dyDescent="0.35">
      <c r="B161" s="19" t="s">
        <v>126</v>
      </c>
    </row>
    <row r="162" spans="2:10" x14ac:dyDescent="0.35">
      <c r="B162" s="56" t="s">
        <v>123</v>
      </c>
    </row>
    <row r="163" spans="2:10" x14ac:dyDescent="0.35">
      <c r="B163" s="57" t="s">
        <v>168</v>
      </c>
    </row>
    <row r="164" spans="2:10" x14ac:dyDescent="0.35">
      <c r="B164" s="58" t="s">
        <v>157</v>
      </c>
    </row>
    <row r="165" spans="2:10" ht="15" thickBot="1" x14ac:dyDescent="0.4">
      <c r="B165" s="57"/>
    </row>
    <row r="166" spans="2:10" s="59" customFormat="1" ht="75" customHeight="1" thickBot="1" x14ac:dyDescent="0.4">
      <c r="B166" s="60" t="s">
        <v>65</v>
      </c>
      <c r="C166" s="61" t="s">
        <v>100</v>
      </c>
      <c r="D166" s="61" t="s">
        <v>67</v>
      </c>
      <c r="E166" s="61" t="s">
        <v>68</v>
      </c>
      <c r="F166" s="61" t="s">
        <v>101</v>
      </c>
      <c r="G166" s="61" t="s">
        <v>61</v>
      </c>
      <c r="H166" s="61" t="str">
        <f>"Datum einde van de onderbreking (dd/mm/"&amp;jaar&amp;")"</f>
        <v>Datum einde van de onderbreking (dd/mm/2021)</v>
      </c>
      <c r="I166" s="63" t="s">
        <v>54</v>
      </c>
      <c r="J166" s="61" t="s">
        <v>187</v>
      </c>
    </row>
    <row r="167" spans="2:10" x14ac:dyDescent="0.35">
      <c r="B167" s="56"/>
    </row>
    <row r="168" spans="2:10" x14ac:dyDescent="0.35">
      <c r="B168" s="56" t="s">
        <v>21</v>
      </c>
    </row>
    <row r="169" spans="2:10" ht="16.5" x14ac:dyDescent="0.35">
      <c r="B169" s="64" t="s">
        <v>188</v>
      </c>
    </row>
    <row r="170" spans="2:10" x14ac:dyDescent="0.35">
      <c r="B170" s="64" t="str">
        <f>"alleen de onderbrekingen die werden opgeheven in "&amp;jaar&amp;", in de tabel mogen worden vermeld."</f>
        <v>alleen de onderbrekingen die werden opgeheven in 2021, in de tabel mogen worden vermeld.</v>
      </c>
    </row>
    <row r="171" spans="2:10" ht="16.399999999999999" customHeight="1" x14ac:dyDescent="0.35">
      <c r="B171" s="64" t="s">
        <v>189</v>
      </c>
    </row>
    <row r="172" spans="2:10" ht="16.399999999999999" customHeight="1" x14ac:dyDescent="0.35">
      <c r="B172" s="64" t="s">
        <v>115</v>
      </c>
    </row>
    <row r="173" spans="2:10" x14ac:dyDescent="0.35">
      <c r="B173" s="64" t="s">
        <v>190</v>
      </c>
    </row>
    <row r="174" spans="2:10" x14ac:dyDescent="0.35">
      <c r="B174" s="67" t="s">
        <v>191</v>
      </c>
    </row>
    <row r="175" spans="2:10" x14ac:dyDescent="0.35">
      <c r="B175" s="64" t="s">
        <v>192</v>
      </c>
    </row>
    <row r="176" spans="2:10" ht="16.399999999999999" customHeight="1" x14ac:dyDescent="0.35">
      <c r="B176" s="64" t="str">
        <f>"de datum van het begin van een onderbreking in het vorige jaar "&amp;(jaar-1)&amp;" kan liggen, indien die onderbreking pas werd opgeheven in "&amp;jaar&amp;"."</f>
        <v>de datum van het begin van een onderbreking in het vorige jaar 2020 kan liggen, indien die onderbreking pas werd opgeheven in 2021.</v>
      </c>
    </row>
    <row r="177" spans="1:2" x14ac:dyDescent="0.35">
      <c r="B177" s="64" t="s">
        <v>193</v>
      </c>
    </row>
    <row r="178" spans="1:2" x14ac:dyDescent="0.35">
      <c r="B178" s="64" t="s">
        <v>133</v>
      </c>
    </row>
    <row r="179" spans="1:2" x14ac:dyDescent="0.35">
      <c r="B179" s="64" t="s">
        <v>194</v>
      </c>
    </row>
    <row r="180" spans="1:2" ht="16.399999999999999" customHeight="1" x14ac:dyDescent="0.35">
      <c r="B180" s="64" t="str">
        <f>"de datum van het einde van een onderbreking steeds in het beschouwde jaar "&amp;jaar&amp;" moet liggen"</f>
        <v>de datum van het einde van een onderbreking steeds in het beschouwde jaar 2021 moet liggen</v>
      </c>
    </row>
    <row r="181" spans="1:2" x14ac:dyDescent="0.35">
      <c r="B181" s="64" t="s">
        <v>195</v>
      </c>
    </row>
    <row r="182" spans="1:2" x14ac:dyDescent="0.35">
      <c r="B182" s="64" t="s">
        <v>134</v>
      </c>
    </row>
    <row r="183" spans="1:2" x14ac:dyDescent="0.35">
      <c r="B183" s="64" t="s">
        <v>150</v>
      </c>
    </row>
    <row r="184" spans="1:2" ht="16.5" x14ac:dyDescent="0.45">
      <c r="B184" s="64" t="s">
        <v>196</v>
      </c>
    </row>
    <row r="185" spans="1:2" x14ac:dyDescent="0.35">
      <c r="B185" s="64"/>
    </row>
    <row r="186" spans="1:2" x14ac:dyDescent="0.35">
      <c r="A186" s="40" t="s">
        <v>151</v>
      </c>
    </row>
    <row r="187" spans="1:2" x14ac:dyDescent="0.35">
      <c r="B187" s="39" t="s">
        <v>41</v>
      </c>
    </row>
    <row r="188" spans="1:2" x14ac:dyDescent="0.35">
      <c r="B188" s="39" t="s">
        <v>43</v>
      </c>
    </row>
    <row r="189" spans="1:2" x14ac:dyDescent="0.35">
      <c r="B189" s="39" t="s">
        <v>95</v>
      </c>
    </row>
    <row r="190" spans="1:2" x14ac:dyDescent="0.35">
      <c r="B190" s="39" t="s">
        <v>44</v>
      </c>
    </row>
    <row r="191" spans="1:2" x14ac:dyDescent="0.35">
      <c r="B191" s="39" t="s">
        <v>96</v>
      </c>
    </row>
    <row r="192" spans="1:2" x14ac:dyDescent="0.35">
      <c r="B192" s="39" t="s">
        <v>97</v>
      </c>
    </row>
    <row r="193" spans="1:2" x14ac:dyDescent="0.35">
      <c r="B193" s="39" t="s">
        <v>98</v>
      </c>
    </row>
    <row r="195" spans="1:2" x14ac:dyDescent="0.35">
      <c r="B195" s="39" t="s">
        <v>197</v>
      </c>
    </row>
    <row r="196" spans="1:2" x14ac:dyDescent="0.35">
      <c r="B196" s="39" t="str">
        <f>"eenvoudige aansluitingen, tijdelijke aansluitingen en aansluitingen met voorafgaande studie van het boekjaar "&amp;jaar&amp;" bedoeld."</f>
        <v>eenvoudige aansluitingen, tijdelijke aansluitingen en aansluitingen met voorafgaande studie van het boekjaar 2021 bedoeld.</v>
      </c>
    </row>
    <row r="197" spans="1:2" x14ac:dyDescent="0.35">
      <c r="B197" s="39" t="s">
        <v>198</v>
      </c>
    </row>
    <row r="198" spans="1:2" x14ac:dyDescent="0.35">
      <c r="B198" s="39" t="str">
        <f>"eenvoudige aansluitingen en aansluitingen met voorafgaande studie van het boekjaar "&amp;jaar&amp;" bedoeld."</f>
        <v>eenvoudige aansluitingen en aansluitingen met voorafgaande studie van het boekjaar 2021 bedoeld.</v>
      </c>
    </row>
    <row r="200" spans="1:2" x14ac:dyDescent="0.35">
      <c r="A200" s="40" t="s">
        <v>152</v>
      </c>
    </row>
    <row r="201" spans="1:2" x14ac:dyDescent="0.35">
      <c r="B201" s="39" t="s">
        <v>75</v>
      </c>
    </row>
    <row r="202" spans="1:2" x14ac:dyDescent="0.35">
      <c r="B202" s="39" t="s">
        <v>90</v>
      </c>
    </row>
    <row r="203" spans="1:2" x14ac:dyDescent="0.35">
      <c r="B203" s="39" t="s">
        <v>76</v>
      </c>
    </row>
    <row r="204" spans="1:2" x14ac:dyDescent="0.35">
      <c r="B204" s="39" t="s">
        <v>91</v>
      </c>
    </row>
    <row r="205" spans="1:2" x14ac:dyDescent="0.35">
      <c r="B205" s="39" t="s">
        <v>77</v>
      </c>
    </row>
    <row r="206" spans="1:2" x14ac:dyDescent="0.35">
      <c r="B206" s="39" t="s">
        <v>78</v>
      </c>
    </row>
    <row r="207" spans="1:2" x14ac:dyDescent="0.35">
      <c r="B207" s="39" t="s">
        <v>79</v>
      </c>
    </row>
    <row r="208" spans="1:2" ht="15" thickBot="1" x14ac:dyDescent="0.4"/>
    <row r="209" spans="2:10" s="59" customFormat="1" ht="76.400000000000006" customHeight="1" thickBot="1" x14ac:dyDescent="0.4">
      <c r="B209" s="60" t="s">
        <v>159</v>
      </c>
      <c r="C209" s="60" t="str">
        <f>"Datum betaling (dd/mm/"&amp;jaar&amp;")"</f>
        <v>Datum betaling (dd/mm/2021)</v>
      </c>
      <c r="D209" s="61" t="s">
        <v>69</v>
      </c>
      <c r="E209" s="61" t="s">
        <v>108</v>
      </c>
      <c r="F209" s="61" t="s">
        <v>109</v>
      </c>
      <c r="G209" s="61" t="s">
        <v>73</v>
      </c>
      <c r="H209" s="61" t="s">
        <v>74</v>
      </c>
      <c r="I209" s="61" t="s">
        <v>87</v>
      </c>
      <c r="J209" s="63" t="s">
        <v>72</v>
      </c>
    </row>
    <row r="211" spans="2:10" x14ac:dyDescent="0.35">
      <c r="B211" s="39" t="s">
        <v>21</v>
      </c>
    </row>
    <row r="212" spans="2:10" ht="16.399999999999999" customHeight="1" x14ac:dyDescent="0.35">
      <c r="B212" s="64" t="s">
        <v>199</v>
      </c>
    </row>
    <row r="213" spans="2:10" x14ac:dyDescent="0.35">
      <c r="B213" s="41" t="s">
        <v>200</v>
      </c>
    </row>
    <row r="214" spans="2:10" x14ac:dyDescent="0.35">
      <c r="B214" s="41" t="str">
        <f>"  Deze datum van betaling moet in het jaar "&amp;jaar&amp;" liggen. De volgende kolommen geven meer detail over die laattijdige aansluiting."</f>
        <v xml:space="preserve">  Deze datum van betaling moet in het jaar 2021 liggen. De volgende kolommen geven meer detail over die laattijdige aansluiting.</v>
      </c>
    </row>
    <row r="215" spans="2:10" x14ac:dyDescent="0.35">
      <c r="B215" s="41" t="s">
        <v>201</v>
      </c>
    </row>
    <row r="216" spans="2:10" x14ac:dyDescent="0.35">
      <c r="B216" s="41" t="s">
        <v>80</v>
      </c>
    </row>
    <row r="217" spans="2:10" x14ac:dyDescent="0.35">
      <c r="B217" s="41" t="s">
        <v>202</v>
      </c>
    </row>
    <row r="218" spans="2:10" x14ac:dyDescent="0.35">
      <c r="B218" s="41" t="s">
        <v>135</v>
      </c>
    </row>
    <row r="219" spans="2:10" x14ac:dyDescent="0.35">
      <c r="B219" s="41" t="s">
        <v>203</v>
      </c>
    </row>
    <row r="220" spans="2:10" x14ac:dyDescent="0.35">
      <c r="B220" s="41" t="str">
        <f>"De datum van de betaling van de forfaitaire vergoeding van deze laattijdige aansluiting dient in het jaar "&amp;jaar&amp;" te liggen. De aansluiting kan dus ook in "&amp;(jaar-1)&amp;" gerealiseerd zijn."</f>
        <v>De datum van de betaling van de forfaitaire vergoeding van deze laattijdige aansluiting dient in het jaar 2021 te liggen. De aansluiting kan dus ook in 2020 gerealiseerd zijn.</v>
      </c>
    </row>
    <row r="221" spans="2:10" x14ac:dyDescent="0.35">
      <c r="B221" s="41" t="s">
        <v>204</v>
      </c>
    </row>
    <row r="222" spans="2:10" x14ac:dyDescent="0.35">
      <c r="B222" s="41" t="s">
        <v>205</v>
      </c>
    </row>
    <row r="223" spans="2:10" x14ac:dyDescent="0.35">
      <c r="B223" s="41" t="s">
        <v>206</v>
      </c>
    </row>
    <row r="224" spans="2:10" x14ac:dyDescent="0.35">
      <c r="B224" s="41" t="s">
        <v>207</v>
      </c>
    </row>
    <row r="225" spans="1:2" x14ac:dyDescent="0.35">
      <c r="B225" s="41" t="s">
        <v>136</v>
      </c>
    </row>
    <row r="226" spans="1:2" x14ac:dyDescent="0.35">
      <c r="B226" s="41"/>
    </row>
    <row r="227" spans="1:2" x14ac:dyDescent="0.35">
      <c r="A227" s="40" t="s">
        <v>153</v>
      </c>
    </row>
    <row r="228" spans="1:2" x14ac:dyDescent="0.35">
      <c r="B228" s="39" t="s">
        <v>41</v>
      </c>
    </row>
    <row r="229" spans="1:2" x14ac:dyDescent="0.35">
      <c r="B229" s="39" t="s">
        <v>43</v>
      </c>
    </row>
    <row r="230" spans="1:2" x14ac:dyDescent="0.35">
      <c r="B230" s="39" t="s">
        <v>42</v>
      </c>
    </row>
    <row r="231" spans="1:2" x14ac:dyDescent="0.35">
      <c r="B231" s="39" t="s">
        <v>44</v>
      </c>
    </row>
    <row r="232" spans="1:2" x14ac:dyDescent="0.35">
      <c r="B232" s="39" t="s">
        <v>96</v>
      </c>
    </row>
    <row r="233" spans="1:2" x14ac:dyDescent="0.35">
      <c r="B233" s="39" t="s">
        <v>97</v>
      </c>
    </row>
    <row r="234" spans="1:2" x14ac:dyDescent="0.35">
      <c r="B234" s="39" t="s">
        <v>98</v>
      </c>
    </row>
    <row r="236" spans="1:2" x14ac:dyDescent="0.35">
      <c r="B236" s="39" t="str">
        <f>"Met 'totaal aantal gerealiseerde aanvragen tot heraansluiting' worden de volledig uitgevoerde heraansluitingen van het boekjaar "&amp;jaar&amp;" bedoeld."</f>
        <v>Met 'totaal aantal gerealiseerde aanvragen tot heraansluiting' worden de volledig uitgevoerde heraansluitingen van het boekjaar 2021 bedoeld.</v>
      </c>
    </row>
    <row r="238" spans="1:2" x14ac:dyDescent="0.35">
      <c r="A238" s="40" t="s">
        <v>154</v>
      </c>
    </row>
    <row r="239" spans="1:2" x14ac:dyDescent="0.35">
      <c r="B239" s="39" t="s">
        <v>81</v>
      </c>
    </row>
    <row r="240" spans="1:2" x14ac:dyDescent="0.35">
      <c r="B240" s="39" t="s">
        <v>90</v>
      </c>
    </row>
    <row r="241" spans="2:8" x14ac:dyDescent="0.35">
      <c r="B241" s="39" t="s">
        <v>76</v>
      </c>
    </row>
    <row r="242" spans="2:8" x14ac:dyDescent="0.35">
      <c r="B242" s="39" t="s">
        <v>82</v>
      </c>
    </row>
    <row r="243" spans="2:8" x14ac:dyDescent="0.35">
      <c r="B243" s="39" t="s">
        <v>77</v>
      </c>
    </row>
    <row r="244" spans="2:8" x14ac:dyDescent="0.35">
      <c r="B244" s="39" t="s">
        <v>78</v>
      </c>
    </row>
    <row r="245" spans="2:8" x14ac:dyDescent="0.35">
      <c r="B245" s="39" t="s">
        <v>79</v>
      </c>
    </row>
    <row r="246" spans="2:8" ht="15" thickBot="1" x14ac:dyDescent="0.4"/>
    <row r="247" spans="2:8" s="59" customFormat="1" ht="63.65" customHeight="1" thickBot="1" x14ac:dyDescent="0.4">
      <c r="B247" s="60" t="s">
        <v>159</v>
      </c>
      <c r="C247" s="60" t="str">
        <f>"Datum betaling (dd/mm/"&amp;jaar&amp;")"</f>
        <v>Datum betaling (dd/mm/2021)</v>
      </c>
      <c r="D247" s="61" t="s">
        <v>106</v>
      </c>
      <c r="E247" s="61" t="s">
        <v>107</v>
      </c>
      <c r="F247" s="61" t="s">
        <v>85</v>
      </c>
      <c r="G247" s="61" t="s">
        <v>86</v>
      </c>
      <c r="H247" s="63" t="s">
        <v>72</v>
      </c>
    </row>
    <row r="249" spans="2:8" x14ac:dyDescent="0.35">
      <c r="B249" s="39" t="s">
        <v>21</v>
      </c>
    </row>
    <row r="250" spans="2:8" ht="16.399999999999999" customHeight="1" x14ac:dyDescent="0.35">
      <c r="B250" s="64" t="s">
        <v>199</v>
      </c>
    </row>
    <row r="251" spans="2:8" x14ac:dyDescent="0.35">
      <c r="B251" s="41" t="s">
        <v>208</v>
      </c>
    </row>
    <row r="252" spans="2:8" x14ac:dyDescent="0.35">
      <c r="B252" s="41" t="str">
        <f>"  Deze datum van betaling moet in het jaar "&amp;jaar&amp;" liggen. De volgende kolommen geven meer detail over die laattijdige heraansluiting."</f>
        <v xml:space="preserve">  Deze datum van betaling moet in het jaar 2021 liggen. De volgende kolommen geven meer detail over die laattijdige heraansluiting.</v>
      </c>
    </row>
    <row r="253" spans="2:8" x14ac:dyDescent="0.35">
      <c r="B253" s="41" t="s">
        <v>209</v>
      </c>
    </row>
    <row r="254" spans="2:8" x14ac:dyDescent="0.35">
      <c r="B254" s="41" t="s">
        <v>137</v>
      </c>
    </row>
    <row r="255" spans="2:8" x14ac:dyDescent="0.35">
      <c r="B255" s="41" t="s">
        <v>210</v>
      </c>
    </row>
    <row r="256" spans="2:8" x14ac:dyDescent="0.35">
      <c r="B256" s="41" t="s">
        <v>211</v>
      </c>
    </row>
    <row r="257" spans="2:2" x14ac:dyDescent="0.35">
      <c r="B257" s="41" t="s">
        <v>212</v>
      </c>
    </row>
    <row r="258" spans="2:2" x14ac:dyDescent="0.35">
      <c r="B258" s="41" t="s">
        <v>213</v>
      </c>
    </row>
    <row r="259" spans="2:2" x14ac:dyDescent="0.35">
      <c r="B259" s="39" t="s">
        <v>138</v>
      </c>
    </row>
  </sheetData>
  <sheetProtection algorithmName="SHA-512" hashValue="S5+cB164kO0iDfq1DZcMsaRKZbX6iWYfWCP2gxsgeGy/IQtcvUOwCZDot8vIUMAfuBQ3JmvwivkU7+YpJ0AHew==" saltValue="D/rSrZo1hteC9cMGNvpaYw==" spinCount="100000" sheet="1" objects="1" scenarios="1"/>
  <customSheetViews>
    <customSheetView guid="{A42AFD82-0651-41F7-977A-91765F707C4A}" scale="90" topLeftCell="A97">
      <selection activeCell="B115" sqref="B115"/>
      <rowBreaks count="2" manualBreakCount="2">
        <brk id="80" max="13" man="1"/>
        <brk id="154" max="13" man="1"/>
      </rowBreaks>
      <pageMargins left="0.7" right="0.7" top="0.75" bottom="0.75" header="0.3" footer="0.3"/>
      <pageSetup paperSize="8" scale="64" orientation="landscape" r:id="rId1"/>
    </customSheetView>
  </customSheetViews>
  <mergeCells count="13">
    <mergeCell ref="C6:F6"/>
    <mergeCell ref="C7:F7"/>
    <mergeCell ref="C8:F8"/>
    <mergeCell ref="C9:F9"/>
    <mergeCell ref="C11:F11"/>
    <mergeCell ref="C13:F13"/>
    <mergeCell ref="B70:D70"/>
    <mergeCell ref="B59:C59"/>
    <mergeCell ref="B148:D148"/>
    <mergeCell ref="B135:C135"/>
    <mergeCell ref="A16:I16"/>
    <mergeCell ref="A34:I34"/>
    <mergeCell ref="A43:I43"/>
  </mergeCells>
  <dataValidations count="2">
    <dataValidation type="whole" operator="greaterThanOrEqual" allowBlank="1" showInputMessage="1" showErrorMessage="1" sqref="C12:F12" xr:uid="{00000000-0002-0000-0000-000000000000}">
      <formula1>2016</formula1>
    </dataValidation>
    <dataValidation type="whole" operator="greaterThanOrEqual" allowBlank="1" showInputMessage="1" showErrorMessage="1" error="Het jaartal correct invoeren a.u.b." sqref="C11:F11" xr:uid="{00000000-0002-0000-0000-000001000000}">
      <formula1>2017</formula1>
    </dataValidation>
  </dataValidations>
  <pageMargins left="0.7" right="0.7" top="0.75" bottom="0.75" header="0.3" footer="0.3"/>
  <pageSetup paperSize="8" scale="64" orientation="landscape" r:id="rId2"/>
  <rowBreaks count="2" manualBreakCount="2">
    <brk id="80" max="13" man="1"/>
    <brk id="155" max="13" man="1"/>
  </rowBreaks>
  <ignoredErrors>
    <ignoredError sqref="C13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B1:K94"/>
  <sheetViews>
    <sheetView tabSelected="1" topLeftCell="A22" zoomScale="85" zoomScaleNormal="85" workbookViewId="0">
      <selection activeCell="D33" sqref="D33"/>
    </sheetView>
  </sheetViews>
  <sheetFormatPr defaultColWidth="9.1796875" defaultRowHeight="14.5" x14ac:dyDescent="0.35"/>
  <cols>
    <col min="1" max="1" width="3" style="36" customWidth="1"/>
    <col min="2" max="2" width="43.453125" style="36" customWidth="1"/>
    <col min="3" max="3" width="22" style="36" customWidth="1"/>
    <col min="4" max="4" width="24.54296875" style="36" customWidth="1"/>
    <col min="5" max="7" width="22" style="36" customWidth="1"/>
    <col min="8" max="8" width="24.453125" style="36" customWidth="1"/>
    <col min="9" max="11" width="22" style="36" customWidth="1"/>
    <col min="12" max="12" width="19.81640625" style="36" customWidth="1"/>
    <col min="13" max="16384" width="9.1796875" style="36"/>
  </cols>
  <sheetData>
    <row r="1" spans="2:6" ht="18.5" x14ac:dyDescent="0.45">
      <c r="B1" s="70" t="s">
        <v>58</v>
      </c>
    </row>
    <row r="2" spans="2:6" ht="19" thickBot="1" x14ac:dyDescent="0.5">
      <c r="B2" s="70"/>
    </row>
    <row r="3" spans="2:6" x14ac:dyDescent="0.35">
      <c r="B3" s="71" t="s">
        <v>58</v>
      </c>
      <c r="C3" s="72" t="str">
        <f>"31 december "&amp;jaar</f>
        <v>31 december 2021</v>
      </c>
    </row>
    <row r="4" spans="2:6" x14ac:dyDescent="0.35">
      <c r="B4" s="73" t="s">
        <v>46</v>
      </c>
      <c r="C4" s="106">
        <v>0</v>
      </c>
    </row>
    <row r="5" spans="2:6" ht="15" thickBot="1" x14ac:dyDescent="0.4">
      <c r="B5" s="74" t="s">
        <v>47</v>
      </c>
      <c r="C5" s="107">
        <v>0</v>
      </c>
    </row>
    <row r="6" spans="2:6" ht="15" thickBot="1" x14ac:dyDescent="0.4"/>
    <row r="7" spans="2:6" x14ac:dyDescent="0.35">
      <c r="B7" s="71" t="s">
        <v>58</v>
      </c>
      <c r="C7" s="72" t="str">
        <f>"1 juli "&amp;jaar</f>
        <v>1 juli 2021</v>
      </c>
    </row>
    <row r="8" spans="2:6" x14ac:dyDescent="0.35">
      <c r="B8" s="73" t="s">
        <v>46</v>
      </c>
      <c r="C8" s="106">
        <v>0</v>
      </c>
    </row>
    <row r="9" spans="2:6" ht="15" thickBot="1" x14ac:dyDescent="0.4">
      <c r="B9" s="74" t="s">
        <v>47</v>
      </c>
      <c r="C9" s="107">
        <v>0</v>
      </c>
    </row>
    <row r="11" spans="2:6" ht="18.5" x14ac:dyDescent="0.45">
      <c r="B11" s="70" t="s">
        <v>9</v>
      </c>
      <c r="C11" s="70"/>
      <c r="D11" s="70"/>
      <c r="E11" s="70"/>
      <c r="F11" s="37"/>
    </row>
    <row r="12" spans="2:6" ht="19" thickBot="1" x14ac:dyDescent="0.5">
      <c r="B12" s="70"/>
      <c r="C12" s="70"/>
      <c r="D12" s="70"/>
      <c r="E12" s="70"/>
      <c r="F12" s="37"/>
    </row>
    <row r="13" spans="2:6" ht="15.75" customHeight="1" thickBot="1" x14ac:dyDescent="0.4">
      <c r="B13" s="132" t="str">
        <f>"Ss = het totale aantal middenspanning/laagspanningscabines op 31/12/"&amp;jaar</f>
        <v>Ss = het totale aantal middenspanning/laagspanningscabines op 31/12/2021</v>
      </c>
      <c r="C13" s="133"/>
      <c r="D13" s="134"/>
      <c r="E13" s="108">
        <v>0</v>
      </c>
      <c r="F13" s="37"/>
    </row>
    <row r="14" spans="2:6" ht="15" thickBot="1" x14ac:dyDescent="0.4"/>
    <row r="15" spans="2:6" x14ac:dyDescent="0.35">
      <c r="B15" s="75" t="s">
        <v>9</v>
      </c>
      <c r="C15" s="72">
        <f>jaar</f>
        <v>2021</v>
      </c>
    </row>
    <row r="16" spans="2:6" ht="31" thickBot="1" x14ac:dyDescent="0.45">
      <c r="B16" s="76" t="s">
        <v>116</v>
      </c>
      <c r="C16" s="135">
        <v>0</v>
      </c>
    </row>
    <row r="17" spans="2:8" x14ac:dyDescent="0.35">
      <c r="B17" s="77"/>
      <c r="C17" s="78"/>
      <c r="E17" s="79"/>
      <c r="F17" s="80"/>
    </row>
    <row r="18" spans="2:8" x14ac:dyDescent="0.35">
      <c r="C18" s="80"/>
      <c r="D18" s="80"/>
      <c r="E18" s="80"/>
      <c r="F18" s="80"/>
    </row>
    <row r="19" spans="2:8" ht="18.5" x14ac:dyDescent="0.45">
      <c r="B19" s="70" t="s">
        <v>11</v>
      </c>
      <c r="C19" s="80"/>
      <c r="D19" s="80"/>
      <c r="E19" s="80"/>
      <c r="F19" s="80"/>
    </row>
    <row r="20" spans="2:8" ht="15" thickBot="1" x14ac:dyDescent="0.4">
      <c r="C20" s="80"/>
      <c r="D20" s="80"/>
      <c r="E20" s="80"/>
      <c r="F20" s="80"/>
    </row>
    <row r="21" spans="2:8" x14ac:dyDescent="0.35">
      <c r="B21" s="75" t="s">
        <v>11</v>
      </c>
      <c r="C21" s="72">
        <f>jaar</f>
        <v>2021</v>
      </c>
      <c r="D21" s="81">
        <v>4.1666666666666664E-2</v>
      </c>
    </row>
    <row r="22" spans="2:8" ht="15" thickBot="1" x14ac:dyDescent="0.4">
      <c r="B22" s="74" t="s">
        <v>12</v>
      </c>
      <c r="C22" s="109">
        <v>0</v>
      </c>
    </row>
    <row r="23" spans="2:8" x14ac:dyDescent="0.35">
      <c r="C23" s="80"/>
      <c r="D23" s="80"/>
      <c r="E23" s="79"/>
      <c r="F23" s="80"/>
    </row>
    <row r="24" spans="2:8" x14ac:dyDescent="0.35">
      <c r="G24" s="82"/>
      <c r="H24" s="83"/>
    </row>
    <row r="25" spans="2:8" ht="18.5" x14ac:dyDescent="0.45">
      <c r="B25" s="70" t="s">
        <v>13</v>
      </c>
      <c r="C25" s="70"/>
      <c r="D25" s="70"/>
      <c r="E25" s="70"/>
      <c r="F25" s="37"/>
    </row>
    <row r="26" spans="2:8" ht="15" thickBot="1" x14ac:dyDescent="0.4"/>
    <row r="27" spans="2:8" x14ac:dyDescent="0.35">
      <c r="B27" s="75" t="s">
        <v>13</v>
      </c>
      <c r="C27" s="72">
        <f>+jaar</f>
        <v>2021</v>
      </c>
    </row>
    <row r="28" spans="2:8" ht="29" x14ac:dyDescent="0.35">
      <c r="B28" s="84" t="str">
        <f>"Aantal onderbrekingen op het laagspanningsdistributienet in het jaar "&amp;jaar</f>
        <v>Aantal onderbrekingen op het laagspanningsdistributienet in het jaar 2021</v>
      </c>
      <c r="C28" s="110">
        <v>0</v>
      </c>
    </row>
    <row r="29" spans="2:8" ht="29" x14ac:dyDescent="0.35">
      <c r="B29" s="85" t="str">
        <f>"Lengte van het laagspanningsdistributienet (in km) op 01/01/"&amp;(jaar+1)</f>
        <v>Lengte van het laagspanningsdistributienet (in km) op 01/01/2022</v>
      </c>
      <c r="C29" s="111">
        <v>0</v>
      </c>
    </row>
    <row r="30" spans="2:8" ht="29" x14ac:dyDescent="0.35">
      <c r="B30" s="85" t="str">
        <f>"Aantal cabines met transformatie naar laagspanningsdistributienetten op 01/01/"&amp;(jaar+1)</f>
        <v>Aantal cabines met transformatie naar laagspanningsdistributienetten op 01/01/2022</v>
      </c>
      <c r="C30" s="112">
        <v>0</v>
      </c>
    </row>
    <row r="31" spans="2:8" ht="34.5" customHeight="1" x14ac:dyDescent="0.35">
      <c r="B31" s="85" t="s">
        <v>40</v>
      </c>
      <c r="C31" s="111">
        <v>0</v>
      </c>
    </row>
    <row r="32" spans="2:8" ht="29" x14ac:dyDescent="0.35">
      <c r="B32" s="85" t="str">
        <f>"Aantal netgebruikers op het laagspanningsdistributienet op 01/01/"&amp;($C$27+1)</f>
        <v>Aantal netgebruikers op het laagspanningsdistributienet op 01/01/2022</v>
      </c>
      <c r="C32" s="112">
        <v>0</v>
      </c>
    </row>
    <row r="33" spans="2:11" ht="29" x14ac:dyDescent="0.35">
      <c r="B33" s="86" t="s">
        <v>38</v>
      </c>
      <c r="C33" s="136" t="e">
        <f>+(C32/C29)*(SQRT(C31/(PI()*C30)))</f>
        <v>#DIV/0!</v>
      </c>
    </row>
    <row r="34" spans="2:11" ht="29.5" thickBot="1" x14ac:dyDescent="0.4">
      <c r="B34" s="76" t="s">
        <v>39</v>
      </c>
      <c r="C34" s="137" t="e">
        <f>+(C28*C33)/C32</f>
        <v>#DIV/0!</v>
      </c>
    </row>
    <row r="35" spans="2:11" x14ac:dyDescent="0.35">
      <c r="C35" s="80"/>
      <c r="D35" s="80"/>
      <c r="E35" s="80"/>
      <c r="F35" s="80"/>
    </row>
    <row r="36" spans="2:11" x14ac:dyDescent="0.35">
      <c r="C36" s="80"/>
      <c r="D36" s="80"/>
      <c r="E36" s="80"/>
      <c r="F36" s="80"/>
    </row>
    <row r="37" spans="2:11" ht="18.5" x14ac:dyDescent="0.45">
      <c r="B37" s="70" t="s">
        <v>14</v>
      </c>
      <c r="C37" s="80"/>
      <c r="D37" s="80"/>
      <c r="E37" s="80"/>
      <c r="F37" s="80"/>
    </row>
    <row r="38" spans="2:11" ht="15" thickBot="1" x14ac:dyDescent="0.4">
      <c r="C38" s="80"/>
      <c r="D38" s="80"/>
      <c r="E38" s="80"/>
      <c r="F38" s="80"/>
    </row>
    <row r="39" spans="2:11" x14ac:dyDescent="0.35">
      <c r="B39" s="75" t="s">
        <v>14</v>
      </c>
      <c r="C39" s="87">
        <f>+jaar</f>
        <v>2021</v>
      </c>
      <c r="D39" s="81">
        <v>4.1666666666666664E-2</v>
      </c>
    </row>
    <row r="40" spans="2:11" ht="15" thickBot="1" x14ac:dyDescent="0.4">
      <c r="B40" s="74" t="s">
        <v>12</v>
      </c>
      <c r="C40" s="113">
        <v>0</v>
      </c>
    </row>
    <row r="41" spans="2:11" x14ac:dyDescent="0.35">
      <c r="C41" s="80"/>
      <c r="D41" s="80"/>
      <c r="E41" s="80"/>
      <c r="F41" s="80"/>
    </row>
    <row r="43" spans="2:11" ht="18.5" x14ac:dyDescent="0.45">
      <c r="B43" s="70" t="s">
        <v>48</v>
      </c>
    </row>
    <row r="44" spans="2:11" ht="15" thickBot="1" x14ac:dyDescent="0.4"/>
    <row r="45" spans="2:11" ht="104.15" customHeight="1" x14ac:dyDescent="0.35">
      <c r="B45" s="88"/>
      <c r="C45" s="89" t="str">
        <f>"EUR forfaitaire vergoedingen laattijdige aansluiting elek betaald in "&amp;jaar</f>
        <v>EUR forfaitaire vergoedingen laattijdige aansluiting elek betaald in 2021</v>
      </c>
      <c r="D45" s="89" t="str">
        <f>"Gezondheidsindexcijfer voor de maand juni "&amp;(jaar-1)</f>
        <v>Gezondheidsindexcijfer voor de maand juni 2020</v>
      </c>
      <c r="E45" s="89" t="s">
        <v>102</v>
      </c>
      <c r="F45" s="89" t="str">
        <f>"EUR forfaitaire vergoedingen laattijdige aansluiting elek, gecorrigeerd voor indexatie, betaald in "&amp;jaar</f>
        <v>EUR forfaitaire vergoedingen laattijdige aansluiting elek, gecorrigeerd voor indexatie, betaald in 2021</v>
      </c>
      <c r="G45" s="89" t="str">
        <f>"Totaal aantal in "&amp;jaar&amp;" gerealiseerde aanvragen tot eenvoudige aansluiting elek (tijdig en laattijdig)"</f>
        <v>Totaal aantal in 2021 gerealiseerde aanvragen tot eenvoudige aansluiting elek (tijdig en laattijdig)</v>
      </c>
      <c r="H45" s="89" t="str">
        <f>"Totaal aantal in "&amp;jaar&amp;" gerealiseerde aanvragen tot aansluiting met voorafgaande studie elek  (tijdig en laattijdig)"</f>
        <v>Totaal aantal in 2021 gerealiseerde aanvragen tot aansluiting met voorafgaande studie elek  (tijdig en laattijdig)</v>
      </c>
      <c r="I45" s="89" t="str">
        <f>"Totaal aantal in "&amp;jaar&amp;" gerealiseerde aanvragen tot tijdelijke aansluiting elek (tijdig en laattijdig)"</f>
        <v>Totaal aantal in 2021 gerealiseerde aanvragen tot tijdelijke aansluiting elek (tijdig en laattijdig)</v>
      </c>
      <c r="J45" s="89" t="str">
        <f>"Totaal aantal in "&amp;jaar&amp;" gerealiseerde aanvragen tot aansluiting elek (tijdig en laattijdig)"</f>
        <v>Totaal aantal in 2021 gerealiseerde aanvragen tot aansluiting elek (tijdig en laattijdig)</v>
      </c>
      <c r="K45" s="90" t="s">
        <v>113</v>
      </c>
    </row>
    <row r="46" spans="2:11" x14ac:dyDescent="0.35">
      <c r="B46" s="91" t="s">
        <v>10</v>
      </c>
      <c r="C46" s="92"/>
      <c r="D46" s="93"/>
      <c r="E46" s="92"/>
      <c r="F46" s="92"/>
      <c r="G46" s="92"/>
      <c r="H46" s="92"/>
      <c r="I46" s="92"/>
      <c r="J46" s="92"/>
      <c r="K46" s="94"/>
    </row>
    <row r="47" spans="2:11" ht="15" thickBot="1" x14ac:dyDescent="0.4">
      <c r="B47" s="95">
        <f>+jaar</f>
        <v>2021</v>
      </c>
      <c r="C47" s="96">
        <f>SUM('Laattijdige aansl ELEK'!J:J)</f>
        <v>0</v>
      </c>
      <c r="D47" s="114"/>
      <c r="E47" s="97" t="e">
        <f>100.2/D47</f>
        <v>#DIV/0!</v>
      </c>
      <c r="F47" s="98" t="e">
        <f>+E47*C47</f>
        <v>#DIV/0!</v>
      </c>
      <c r="G47" s="115">
        <v>0</v>
      </c>
      <c r="H47" s="115">
        <v>0</v>
      </c>
      <c r="I47" s="115">
        <v>0</v>
      </c>
      <c r="J47" s="99">
        <f>SUM(G47:I47)</f>
        <v>0</v>
      </c>
      <c r="K47" s="100" t="e">
        <f>+F47/J47</f>
        <v>#DIV/0!</v>
      </c>
    </row>
    <row r="48" spans="2:11" s="103" customFormat="1" ht="10.5" x14ac:dyDescent="0.25">
      <c r="B48" s="101" t="s">
        <v>88</v>
      </c>
      <c r="C48" s="102">
        <f>C47-SUM('Laattijdige aansl ELEK'!J2:J65536)</f>
        <v>0</v>
      </c>
    </row>
    <row r="50" spans="2:10" ht="16.5" x14ac:dyDescent="0.35">
      <c r="B50" s="36" t="s">
        <v>121</v>
      </c>
    </row>
    <row r="53" spans="2:10" ht="18.5" x14ac:dyDescent="0.45">
      <c r="B53" s="70" t="s">
        <v>50</v>
      </c>
    </row>
    <row r="54" spans="2:10" ht="15" thickBot="1" x14ac:dyDescent="0.4"/>
    <row r="55" spans="2:10" ht="116.15" customHeight="1" x14ac:dyDescent="0.35">
      <c r="B55" s="88"/>
      <c r="C55" s="89" t="str">
        <f>"EUR forfaitaire vergoedingen laattijdige aansluiting gas betaald in "&amp;jaar</f>
        <v>EUR forfaitaire vergoedingen laattijdige aansluiting gas betaald in 2021</v>
      </c>
      <c r="D55" s="89" t="str">
        <f>"Gezondheidsindexcijfer voor de maand juni "&amp;(jaar-1)</f>
        <v>Gezondheidsindexcijfer voor de maand juni 2020</v>
      </c>
      <c r="E55" s="89" t="s">
        <v>102</v>
      </c>
      <c r="F55" s="89" t="str">
        <f>"EUR forfaitaire vergoedingen laattijdige aansluiting gas, gecorrigeerd voor indexatie, betaald in "&amp;jaar</f>
        <v>EUR forfaitaire vergoedingen laattijdige aansluiting gas, gecorrigeerd voor indexatie, betaald in 2021</v>
      </c>
      <c r="G55" s="89" t="str">
        <f>"Totaal aantal in "&amp;jaar&amp;" gerealiseerde aanvragen tot eenvoudige aansluiting gas (tijdig en laattijdig)"</f>
        <v>Totaal aantal in 2021 gerealiseerde aanvragen tot eenvoudige aansluiting gas (tijdig en laattijdig)</v>
      </c>
      <c r="H55" s="89" t="str">
        <f>"Totaal aantal in "&amp;jaar&amp;" gerealiseerde aanvragen tot aansluiting met voorafgaande studie gas (tijdig en laattijdig)"</f>
        <v>Totaal aantal in 2021 gerealiseerde aanvragen tot aansluiting met voorafgaande studie gas (tijdig en laattijdig)</v>
      </c>
      <c r="I55" s="89" t="str">
        <f>"Totaal aantal in "&amp;jaar&amp;" gerealiseerde aanvragen tot aansluiting gas (tijdig en laattijdig)"</f>
        <v>Totaal aantal in 2021 gerealiseerde aanvragen tot aansluiting gas (tijdig en laattijdig)</v>
      </c>
      <c r="J55" s="90" t="s">
        <v>103</v>
      </c>
    </row>
    <row r="56" spans="2:10" x14ac:dyDescent="0.35">
      <c r="B56" s="91" t="s">
        <v>10</v>
      </c>
      <c r="C56" s="92"/>
      <c r="D56" s="93"/>
      <c r="E56" s="92"/>
      <c r="F56" s="92"/>
      <c r="G56" s="92"/>
      <c r="H56" s="92"/>
      <c r="I56" s="92"/>
      <c r="J56" s="94"/>
    </row>
    <row r="57" spans="2:10" ht="15" thickBot="1" x14ac:dyDescent="0.4">
      <c r="B57" s="95">
        <f>+jaar</f>
        <v>2021</v>
      </c>
      <c r="C57" s="96">
        <f>SUM('Laattijdige aansl GAS'!J:J)</f>
        <v>0</v>
      </c>
      <c r="D57" s="97">
        <f>+D47</f>
        <v>0</v>
      </c>
      <c r="E57" s="97" t="e">
        <f>+E47</f>
        <v>#DIV/0!</v>
      </c>
      <c r="F57" s="104" t="e">
        <f>+E57*C57</f>
        <v>#DIV/0!</v>
      </c>
      <c r="G57" s="115">
        <v>0</v>
      </c>
      <c r="H57" s="115">
        <v>0</v>
      </c>
      <c r="I57" s="99">
        <f>SUM(G57:H57)</f>
        <v>0</v>
      </c>
      <c r="J57" s="100" t="e">
        <f>+F57/I57</f>
        <v>#DIV/0!</v>
      </c>
    </row>
    <row r="58" spans="2:10" s="103" customFormat="1" ht="13.5" customHeight="1" x14ac:dyDescent="0.25">
      <c r="B58" s="101" t="s">
        <v>88</v>
      </c>
      <c r="C58" s="102">
        <f>+C57-SUM('Laattijdige aansl GAS'!J2:J65536)</f>
        <v>0</v>
      </c>
    </row>
    <row r="60" spans="2:10" ht="16.5" x14ac:dyDescent="0.35">
      <c r="B60" s="36" t="s">
        <v>122</v>
      </c>
    </row>
    <row r="63" spans="2:10" ht="18.5" x14ac:dyDescent="0.45">
      <c r="B63" s="105" t="s">
        <v>49</v>
      </c>
    </row>
    <row r="64" spans="2:10" ht="15" thickBot="1" x14ac:dyDescent="0.4"/>
    <row r="65" spans="2:8" ht="87" x14ac:dyDescent="0.35">
      <c r="B65" s="88"/>
      <c r="C65" s="89" t="str">
        <f>"EUR forfaitaire vergoedingen laattijdige heraansluiting elek betaald in "&amp;jaar</f>
        <v>EUR forfaitaire vergoedingen laattijdige heraansluiting elek betaald in 2021</v>
      </c>
      <c r="D65" s="89" t="str">
        <f>"Gezondheidsindexcijfer voor de maand juni "&amp;(jaar-1)</f>
        <v>Gezondheidsindexcijfer voor de maand juni 2020</v>
      </c>
      <c r="E65" s="89" t="s">
        <v>102</v>
      </c>
      <c r="F65" s="89" t="str">
        <f>"EUR forfaitaire vergoedingen laattijdige heraansluiting elek, gecorrigeerd voor indexatie, betaald in "&amp;jaar</f>
        <v>EUR forfaitaire vergoedingen laattijdige heraansluiting elek, gecorrigeerd voor indexatie, betaald in 2021</v>
      </c>
      <c r="G65" s="89" t="str">
        <f>"Aantal in "&amp;jaar&amp;" gerealiseerde aanvragen tot heraansluiting elek (tijdige en laattijdig)"</f>
        <v>Aantal in 2021 gerealiseerde aanvragen tot heraansluiting elek (tijdige en laattijdig)</v>
      </c>
      <c r="H65" s="90" t="s">
        <v>104</v>
      </c>
    </row>
    <row r="66" spans="2:8" x14ac:dyDescent="0.35">
      <c r="B66" s="91" t="s">
        <v>10</v>
      </c>
      <c r="C66" s="92"/>
      <c r="D66" s="93"/>
      <c r="E66" s="92"/>
      <c r="F66" s="92"/>
      <c r="G66" s="92"/>
      <c r="H66" s="94"/>
    </row>
    <row r="67" spans="2:8" ht="15" thickBot="1" x14ac:dyDescent="0.4">
      <c r="B67" s="95">
        <f>+jaar</f>
        <v>2021</v>
      </c>
      <c r="C67" s="96">
        <f>SUM('Laattijdige heraansl ELEK'!H:H)</f>
        <v>0</v>
      </c>
      <c r="D67" s="97">
        <f>+D47</f>
        <v>0</v>
      </c>
      <c r="E67" s="97" t="e">
        <f>100.2/D67</f>
        <v>#DIV/0!</v>
      </c>
      <c r="F67" s="104" t="e">
        <f>+E67*C67</f>
        <v>#DIV/0!</v>
      </c>
      <c r="G67" s="115">
        <v>0</v>
      </c>
      <c r="H67" s="100" t="e">
        <f>+F67/G67</f>
        <v>#DIV/0!</v>
      </c>
    </row>
    <row r="68" spans="2:8" s="103" customFormat="1" ht="10.5" x14ac:dyDescent="0.25">
      <c r="B68" s="101" t="s">
        <v>88</v>
      </c>
      <c r="C68" s="102">
        <f>+C67-SUM('Laattijdige heraansl ELEK'!H2:H65536)</f>
        <v>0</v>
      </c>
    </row>
    <row r="70" spans="2:8" ht="16.5" x14ac:dyDescent="0.35">
      <c r="B70" s="36" t="s">
        <v>121</v>
      </c>
    </row>
    <row r="73" spans="2:8" ht="18.5" x14ac:dyDescent="0.45">
      <c r="B73" s="105" t="s">
        <v>51</v>
      </c>
    </row>
    <row r="74" spans="2:8" ht="15" thickBot="1" x14ac:dyDescent="0.4"/>
    <row r="75" spans="2:8" ht="87" x14ac:dyDescent="0.35">
      <c r="B75" s="88"/>
      <c r="C75" s="89" t="str">
        <f>"EUR forfaitaire vergoedingen laattijdige heraansluiting gas betaald in "&amp;jaar</f>
        <v>EUR forfaitaire vergoedingen laattijdige heraansluiting gas betaald in 2021</v>
      </c>
      <c r="D75" s="89" t="str">
        <f>"Gezondheidsindexcijfer voor de maand juni "&amp;(jaar-1)</f>
        <v>Gezondheidsindexcijfer voor de maand juni 2020</v>
      </c>
      <c r="E75" s="89" t="s">
        <v>102</v>
      </c>
      <c r="F75" s="89" t="str">
        <f>"EUR forfaitaire vergoedingen laattijdige heraansluiting gas, gecorrigeerd voor indexatie, betaald in "&amp;jaar</f>
        <v>EUR forfaitaire vergoedingen laattijdige heraansluiting gas, gecorrigeerd voor indexatie, betaald in 2021</v>
      </c>
      <c r="G75" s="89" t="str">
        <f>"Aantal in "&amp;jaar&amp;" gerealiseerde aanvragen tot heraansluiting gas (tijdige en laattijdig)"</f>
        <v>Aantal in 2021 gerealiseerde aanvragen tot heraansluiting gas (tijdige en laattijdig)</v>
      </c>
      <c r="H75" s="90" t="s">
        <v>105</v>
      </c>
    </row>
    <row r="76" spans="2:8" x14ac:dyDescent="0.35">
      <c r="B76" s="91" t="s">
        <v>10</v>
      </c>
      <c r="C76" s="92"/>
      <c r="D76" s="93"/>
      <c r="E76" s="92"/>
      <c r="F76" s="92"/>
      <c r="G76" s="92"/>
      <c r="H76" s="94"/>
    </row>
    <row r="77" spans="2:8" ht="15" thickBot="1" x14ac:dyDescent="0.4">
      <c r="B77" s="95">
        <f>+jaar</f>
        <v>2021</v>
      </c>
      <c r="C77" s="96">
        <f>SUM('Laattijdige heraansl GAS'!H:H)</f>
        <v>0</v>
      </c>
      <c r="D77" s="97">
        <f>+D47</f>
        <v>0</v>
      </c>
      <c r="E77" s="97" t="e">
        <f>100.2/D77</f>
        <v>#DIV/0!</v>
      </c>
      <c r="F77" s="104" t="e">
        <f>+E77*C77</f>
        <v>#DIV/0!</v>
      </c>
      <c r="G77" s="115">
        <v>0</v>
      </c>
      <c r="H77" s="100" t="e">
        <f>+F77/G77</f>
        <v>#DIV/0!</v>
      </c>
    </row>
    <row r="78" spans="2:8" s="103" customFormat="1" ht="10.5" x14ac:dyDescent="0.25">
      <c r="B78" s="101" t="s">
        <v>88</v>
      </c>
      <c r="C78" s="102">
        <f>+C77-SUM('Laattijdige heraansl GAS'!H2:H65536)</f>
        <v>0</v>
      </c>
    </row>
    <row r="80" spans="2:8" ht="16.5" x14ac:dyDescent="0.35">
      <c r="B80" s="36" t="s">
        <v>121</v>
      </c>
    </row>
    <row r="83" spans="2:3" ht="18.5" x14ac:dyDescent="0.45">
      <c r="B83" s="105" t="s">
        <v>118</v>
      </c>
    </row>
    <row r="84" spans="2:3" ht="15" thickBot="1" x14ac:dyDescent="0.4"/>
    <row r="85" spans="2:3" x14ac:dyDescent="0.35">
      <c r="B85" s="88"/>
      <c r="C85" s="90" t="s">
        <v>120</v>
      </c>
    </row>
    <row r="86" spans="2:3" x14ac:dyDescent="0.35">
      <c r="B86" s="91" t="s">
        <v>10</v>
      </c>
      <c r="C86" s="94"/>
    </row>
    <row r="87" spans="2:3" ht="15" thickBot="1" x14ac:dyDescent="0.4">
      <c r="B87" s="95">
        <f>+jaar</f>
        <v>2021</v>
      </c>
      <c r="C87" s="116"/>
    </row>
    <row r="90" spans="2:3" ht="18.5" x14ac:dyDescent="0.45">
      <c r="B90" s="105" t="s">
        <v>119</v>
      </c>
    </row>
    <row r="91" spans="2:3" ht="15" thickBot="1" x14ac:dyDescent="0.4"/>
    <row r="92" spans="2:3" x14ac:dyDescent="0.35">
      <c r="B92" s="88"/>
      <c r="C92" s="90" t="s">
        <v>120</v>
      </c>
    </row>
    <row r="93" spans="2:3" x14ac:dyDescent="0.35">
      <c r="B93" s="91" t="s">
        <v>10</v>
      </c>
      <c r="C93" s="94"/>
    </row>
    <row r="94" spans="2:3" ht="15" thickBot="1" x14ac:dyDescent="0.4">
      <c r="B94" s="95">
        <f>+jaar</f>
        <v>2021</v>
      </c>
      <c r="C94" s="116"/>
    </row>
  </sheetData>
  <sheetProtection algorithmName="SHA-512" hashValue="dNnw6ljK9eXDVYa0kydy1DpyhqG+kJR52UvSLcrPHl+J/FB9vTn+WrEIRKEgx+/eIRjuVghfofvwqfQqdUsMtg==" saltValue="P7FT9PK3tFb0qvqkqB10TQ==" spinCount="100000" sheet="1" objects="1" scenarios="1"/>
  <customSheetViews>
    <customSheetView guid="{A42AFD82-0651-41F7-977A-91765F707C4A}" scale="85" topLeftCell="A61">
      <selection activeCell="D70" sqref="D70"/>
      <rowBreaks count="1" manualBreakCount="1">
        <brk id="50" max="16383" man="1"/>
      </rowBreaks>
      <pageMargins left="0.7" right="0.7" top="0.75" bottom="0.75" header="0.3" footer="0.3"/>
      <pageSetup paperSize="8" scale="73" orientation="landscape" r:id="rId1"/>
    </customSheetView>
  </customSheetViews>
  <mergeCells count="1">
    <mergeCell ref="B13:D13"/>
  </mergeCells>
  <pageMargins left="0.7" right="0.7" top="0.75" bottom="0.75" header="0.3" footer="0.3"/>
  <pageSetup paperSize="8" scale="73" orientation="landscape" r:id="rId2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6"/>
  <dimension ref="A1:J832"/>
  <sheetViews>
    <sheetView zoomScaleNormal="100" workbookViewId="0">
      <selection activeCell="D27" sqref="D27"/>
    </sheetView>
  </sheetViews>
  <sheetFormatPr defaultColWidth="9.1796875" defaultRowHeight="14.5" x14ac:dyDescent="0.35"/>
  <cols>
    <col min="1" max="1" width="12.54296875" style="20" customWidth="1"/>
    <col min="2" max="9" width="20.54296875" style="28" customWidth="1"/>
    <col min="10" max="10" width="20.54296875" style="29" customWidth="1"/>
    <col min="11" max="17" width="18.54296875" style="1" customWidth="1"/>
    <col min="18" max="16384" width="9.1796875" style="1"/>
  </cols>
  <sheetData>
    <row r="1" spans="1:10" s="21" customFormat="1" ht="60" customHeight="1" x14ac:dyDescent="0.35">
      <c r="A1" s="22" t="s">
        <v>111</v>
      </c>
      <c r="B1" s="33" t="s">
        <v>158</v>
      </c>
      <c r="C1" s="22" t="str">
        <f>"Datum betaling (dd/mm/"&amp;jaar&amp;")"</f>
        <v>Datum betaling (dd/mm/2021)</v>
      </c>
      <c r="D1" s="27" t="s">
        <v>69</v>
      </c>
      <c r="E1" s="22" t="s">
        <v>70</v>
      </c>
      <c r="F1" s="22" t="s">
        <v>71</v>
      </c>
      <c r="G1" s="22" t="s">
        <v>73</v>
      </c>
      <c r="H1" s="22" t="s">
        <v>74</v>
      </c>
      <c r="I1" s="22" t="s">
        <v>87</v>
      </c>
      <c r="J1" s="22" t="s">
        <v>72</v>
      </c>
    </row>
    <row r="2" spans="1:10" x14ac:dyDescent="0.35">
      <c r="A2" s="20">
        <v>1</v>
      </c>
    </row>
    <row r="3" spans="1:10" x14ac:dyDescent="0.35">
      <c r="A3" s="20">
        <v>2</v>
      </c>
    </row>
    <row r="4" spans="1:10" x14ac:dyDescent="0.35">
      <c r="A4" s="20">
        <v>3</v>
      </c>
    </row>
    <row r="5" spans="1:10" x14ac:dyDescent="0.35">
      <c r="A5" s="20">
        <v>4</v>
      </c>
    </row>
    <row r="6" spans="1:10" x14ac:dyDescent="0.35">
      <c r="A6" s="20">
        <v>5</v>
      </c>
    </row>
    <row r="7" spans="1:10" x14ac:dyDescent="0.35">
      <c r="A7" s="20">
        <v>6</v>
      </c>
    </row>
    <row r="8" spans="1:10" x14ac:dyDescent="0.35">
      <c r="A8" s="20">
        <v>7</v>
      </c>
    </row>
    <row r="9" spans="1:10" x14ac:dyDescent="0.35">
      <c r="A9" s="20">
        <v>8</v>
      </c>
    </row>
    <row r="10" spans="1:10" x14ac:dyDescent="0.35">
      <c r="A10" s="20">
        <v>9</v>
      </c>
    </row>
    <row r="11" spans="1:10" x14ac:dyDescent="0.35">
      <c r="A11" s="20">
        <v>10</v>
      </c>
    </row>
    <row r="12" spans="1:10" x14ac:dyDescent="0.35">
      <c r="A12" s="20">
        <v>11</v>
      </c>
    </row>
    <row r="13" spans="1:10" x14ac:dyDescent="0.35">
      <c r="A13" s="20">
        <v>12</v>
      </c>
    </row>
    <row r="14" spans="1:10" x14ac:dyDescent="0.35">
      <c r="A14" s="20">
        <v>13</v>
      </c>
    </row>
    <row r="15" spans="1:10" x14ac:dyDescent="0.35">
      <c r="A15" s="20">
        <v>14</v>
      </c>
    </row>
    <row r="16" spans="1:10" x14ac:dyDescent="0.35">
      <c r="A16" s="20">
        <v>15</v>
      </c>
    </row>
    <row r="17" spans="1:1" x14ac:dyDescent="0.35">
      <c r="A17" s="20">
        <v>16</v>
      </c>
    </row>
    <row r="18" spans="1:1" x14ac:dyDescent="0.35">
      <c r="A18" s="20">
        <v>17</v>
      </c>
    </row>
    <row r="19" spans="1:1" x14ac:dyDescent="0.35">
      <c r="A19" s="20">
        <v>18</v>
      </c>
    </row>
    <row r="20" spans="1:1" x14ac:dyDescent="0.35">
      <c r="A20" s="20">
        <v>19</v>
      </c>
    </row>
    <row r="21" spans="1:1" x14ac:dyDescent="0.35">
      <c r="A21" s="20">
        <v>20</v>
      </c>
    </row>
    <row r="22" spans="1:1" x14ac:dyDescent="0.35">
      <c r="A22" s="20">
        <v>21</v>
      </c>
    </row>
    <row r="23" spans="1:1" x14ac:dyDescent="0.35">
      <c r="A23" s="20">
        <v>22</v>
      </c>
    </row>
    <row r="24" spans="1:1" x14ac:dyDescent="0.35">
      <c r="A24" s="20">
        <v>23</v>
      </c>
    </row>
    <row r="25" spans="1:1" x14ac:dyDescent="0.35">
      <c r="A25" s="20">
        <v>24</v>
      </c>
    </row>
    <row r="26" spans="1:1" x14ac:dyDescent="0.35">
      <c r="A26" s="20">
        <v>25</v>
      </c>
    </row>
    <row r="27" spans="1:1" x14ac:dyDescent="0.35">
      <c r="A27" s="20">
        <v>26</v>
      </c>
    </row>
    <row r="28" spans="1:1" x14ac:dyDescent="0.35">
      <c r="A28" s="20">
        <v>27</v>
      </c>
    </row>
    <row r="29" spans="1:1" x14ac:dyDescent="0.35">
      <c r="A29" s="20">
        <v>28</v>
      </c>
    </row>
    <row r="30" spans="1:1" x14ac:dyDescent="0.35">
      <c r="A30" s="20">
        <v>29</v>
      </c>
    </row>
    <row r="31" spans="1:1" x14ac:dyDescent="0.35">
      <c r="A31" s="20">
        <v>30</v>
      </c>
    </row>
    <row r="32" spans="1:1" x14ac:dyDescent="0.35">
      <c r="A32" s="20">
        <v>31</v>
      </c>
    </row>
    <row r="33" spans="1:1" x14ac:dyDescent="0.35">
      <c r="A33" s="20">
        <v>32</v>
      </c>
    </row>
    <row r="34" spans="1:1" x14ac:dyDescent="0.35">
      <c r="A34" s="20">
        <v>33</v>
      </c>
    </row>
    <row r="35" spans="1:1" x14ac:dyDescent="0.35">
      <c r="A35" s="20">
        <v>34</v>
      </c>
    </row>
    <row r="36" spans="1:1" x14ac:dyDescent="0.35">
      <c r="A36" s="20">
        <v>35</v>
      </c>
    </row>
    <row r="37" spans="1:1" x14ac:dyDescent="0.35">
      <c r="A37" s="20">
        <v>36</v>
      </c>
    </row>
    <row r="38" spans="1:1" x14ac:dyDescent="0.35">
      <c r="A38" s="20">
        <v>37</v>
      </c>
    </row>
    <row r="39" spans="1:1" x14ac:dyDescent="0.35">
      <c r="A39" s="20">
        <v>38</v>
      </c>
    </row>
    <row r="40" spans="1:1" x14ac:dyDescent="0.35">
      <c r="A40" s="20">
        <v>39</v>
      </c>
    </row>
    <row r="41" spans="1:1" x14ac:dyDescent="0.35">
      <c r="A41" s="20">
        <v>40</v>
      </c>
    </row>
    <row r="42" spans="1:1" x14ac:dyDescent="0.35">
      <c r="A42" s="20">
        <v>41</v>
      </c>
    </row>
    <row r="43" spans="1:1" x14ac:dyDescent="0.35">
      <c r="A43" s="20">
        <v>42</v>
      </c>
    </row>
    <row r="44" spans="1:1" x14ac:dyDescent="0.35">
      <c r="A44" s="20">
        <v>43</v>
      </c>
    </row>
    <row r="45" spans="1:1" x14ac:dyDescent="0.35">
      <c r="A45" s="20">
        <v>44</v>
      </c>
    </row>
    <row r="46" spans="1:1" x14ac:dyDescent="0.35">
      <c r="A46" s="20">
        <v>45</v>
      </c>
    </row>
    <row r="47" spans="1:1" x14ac:dyDescent="0.35">
      <c r="A47" s="20">
        <v>46</v>
      </c>
    </row>
    <row r="48" spans="1:1" x14ac:dyDescent="0.35">
      <c r="A48" s="20">
        <v>47</v>
      </c>
    </row>
    <row r="49" spans="1:1" x14ac:dyDescent="0.35">
      <c r="A49" s="20">
        <v>48</v>
      </c>
    </row>
    <row r="50" spans="1:1" x14ac:dyDescent="0.35">
      <c r="A50" s="20">
        <v>49</v>
      </c>
    </row>
    <row r="51" spans="1:1" x14ac:dyDescent="0.35">
      <c r="A51" s="20">
        <v>50</v>
      </c>
    </row>
    <row r="52" spans="1:1" x14ac:dyDescent="0.35">
      <c r="A52" s="20">
        <v>51</v>
      </c>
    </row>
    <row r="53" spans="1:1" x14ac:dyDescent="0.35">
      <c r="A53" s="20">
        <v>52</v>
      </c>
    </row>
    <row r="54" spans="1:1" x14ac:dyDescent="0.35">
      <c r="A54" s="20">
        <v>53</v>
      </c>
    </row>
    <row r="55" spans="1:1" x14ac:dyDescent="0.35">
      <c r="A55" s="20">
        <v>54</v>
      </c>
    </row>
    <row r="56" spans="1:1" x14ac:dyDescent="0.35">
      <c r="A56" s="20">
        <v>55</v>
      </c>
    </row>
    <row r="57" spans="1:1" x14ac:dyDescent="0.35">
      <c r="A57" s="20">
        <v>56</v>
      </c>
    </row>
    <row r="58" spans="1:1" x14ac:dyDescent="0.35">
      <c r="A58" s="20">
        <v>57</v>
      </c>
    </row>
    <row r="59" spans="1:1" x14ac:dyDescent="0.35">
      <c r="A59" s="20">
        <v>58</v>
      </c>
    </row>
    <row r="60" spans="1:1" x14ac:dyDescent="0.35">
      <c r="A60" s="20">
        <v>59</v>
      </c>
    </row>
    <row r="61" spans="1:1" x14ac:dyDescent="0.35">
      <c r="A61" s="20">
        <v>60</v>
      </c>
    </row>
    <row r="62" spans="1:1" x14ac:dyDescent="0.35">
      <c r="A62" s="20">
        <v>61</v>
      </c>
    </row>
    <row r="63" spans="1:1" x14ac:dyDescent="0.35">
      <c r="A63" s="20">
        <v>62</v>
      </c>
    </row>
    <row r="64" spans="1:1" x14ac:dyDescent="0.35">
      <c r="A64" s="20">
        <v>63</v>
      </c>
    </row>
    <row r="65" spans="1:1" x14ac:dyDescent="0.35">
      <c r="A65" s="20">
        <v>64</v>
      </c>
    </row>
    <row r="66" spans="1:1" x14ac:dyDescent="0.35">
      <c r="A66" s="20">
        <v>65</v>
      </c>
    </row>
    <row r="67" spans="1:1" x14ac:dyDescent="0.35">
      <c r="A67" s="20">
        <v>66</v>
      </c>
    </row>
    <row r="68" spans="1:1" x14ac:dyDescent="0.35">
      <c r="A68" s="20">
        <v>67</v>
      </c>
    </row>
    <row r="69" spans="1:1" x14ac:dyDescent="0.35">
      <c r="A69" s="20">
        <v>68</v>
      </c>
    </row>
    <row r="70" spans="1:1" x14ac:dyDescent="0.35">
      <c r="A70" s="20">
        <v>69</v>
      </c>
    </row>
    <row r="71" spans="1:1" x14ac:dyDescent="0.35">
      <c r="A71" s="20">
        <v>70</v>
      </c>
    </row>
    <row r="72" spans="1:1" x14ac:dyDescent="0.35">
      <c r="A72" s="20">
        <v>71</v>
      </c>
    </row>
    <row r="73" spans="1:1" x14ac:dyDescent="0.35">
      <c r="A73" s="20">
        <v>72</v>
      </c>
    </row>
    <row r="74" spans="1:1" x14ac:dyDescent="0.35">
      <c r="A74" s="20">
        <v>73</v>
      </c>
    </row>
    <row r="75" spans="1:1" x14ac:dyDescent="0.35">
      <c r="A75" s="20">
        <v>74</v>
      </c>
    </row>
    <row r="76" spans="1:1" x14ac:dyDescent="0.35">
      <c r="A76" s="20">
        <v>75</v>
      </c>
    </row>
    <row r="77" spans="1:1" x14ac:dyDescent="0.35">
      <c r="A77" s="20">
        <v>76</v>
      </c>
    </row>
    <row r="78" spans="1:1" x14ac:dyDescent="0.35">
      <c r="A78" s="20">
        <v>77</v>
      </c>
    </row>
    <row r="79" spans="1:1" x14ac:dyDescent="0.35">
      <c r="A79" s="20">
        <v>78</v>
      </c>
    </row>
    <row r="80" spans="1:1" x14ac:dyDescent="0.35">
      <c r="A80" s="20">
        <v>79</v>
      </c>
    </row>
    <row r="81" spans="1:1" x14ac:dyDescent="0.35">
      <c r="A81" s="20">
        <v>80</v>
      </c>
    </row>
    <row r="82" spans="1:1" x14ac:dyDescent="0.35">
      <c r="A82" s="20">
        <v>81</v>
      </c>
    </row>
    <row r="83" spans="1:1" x14ac:dyDescent="0.35">
      <c r="A83" s="20">
        <v>82</v>
      </c>
    </row>
    <row r="84" spans="1:1" x14ac:dyDescent="0.35">
      <c r="A84" s="20">
        <v>83</v>
      </c>
    </row>
    <row r="85" spans="1:1" x14ac:dyDescent="0.35">
      <c r="A85" s="20">
        <v>84</v>
      </c>
    </row>
    <row r="86" spans="1:1" x14ac:dyDescent="0.35">
      <c r="A86" s="20">
        <v>85</v>
      </c>
    </row>
    <row r="87" spans="1:1" x14ac:dyDescent="0.35">
      <c r="A87" s="20">
        <v>86</v>
      </c>
    </row>
    <row r="88" spans="1:1" x14ac:dyDescent="0.35">
      <c r="A88" s="20">
        <v>87</v>
      </c>
    </row>
    <row r="89" spans="1:1" x14ac:dyDescent="0.35">
      <c r="A89" s="20">
        <v>88</v>
      </c>
    </row>
    <row r="90" spans="1:1" x14ac:dyDescent="0.35">
      <c r="A90" s="20">
        <v>89</v>
      </c>
    </row>
    <row r="91" spans="1:1" x14ac:dyDescent="0.35">
      <c r="A91" s="20">
        <v>90</v>
      </c>
    </row>
    <row r="92" spans="1:1" x14ac:dyDescent="0.35">
      <c r="A92" s="20">
        <v>91</v>
      </c>
    </row>
    <row r="93" spans="1:1" x14ac:dyDescent="0.35">
      <c r="A93" s="20">
        <v>92</v>
      </c>
    </row>
    <row r="94" spans="1:1" x14ac:dyDescent="0.35">
      <c r="A94" s="20">
        <v>93</v>
      </c>
    </row>
    <row r="95" spans="1:1" x14ac:dyDescent="0.35">
      <c r="A95" s="20">
        <v>94</v>
      </c>
    </row>
    <row r="96" spans="1:1" x14ac:dyDescent="0.35">
      <c r="A96" s="20">
        <v>95</v>
      </c>
    </row>
    <row r="97" spans="1:1" x14ac:dyDescent="0.35">
      <c r="A97" s="20">
        <v>96</v>
      </c>
    </row>
    <row r="98" spans="1:1" x14ac:dyDescent="0.35">
      <c r="A98" s="20">
        <v>97</v>
      </c>
    </row>
    <row r="99" spans="1:1" x14ac:dyDescent="0.35">
      <c r="A99" s="20">
        <v>98</v>
      </c>
    </row>
    <row r="100" spans="1:1" x14ac:dyDescent="0.35">
      <c r="A100" s="20">
        <v>99</v>
      </c>
    </row>
    <row r="101" spans="1:1" x14ac:dyDescent="0.35">
      <c r="A101" s="20">
        <v>100</v>
      </c>
    </row>
    <row r="102" spans="1:1" x14ac:dyDescent="0.35">
      <c r="A102" s="20">
        <v>101</v>
      </c>
    </row>
    <row r="103" spans="1:1" x14ac:dyDescent="0.35">
      <c r="A103" s="20">
        <v>102</v>
      </c>
    </row>
    <row r="104" spans="1:1" x14ac:dyDescent="0.35">
      <c r="A104" s="20">
        <v>103</v>
      </c>
    </row>
    <row r="105" spans="1:1" x14ac:dyDescent="0.35">
      <c r="A105" s="20">
        <v>104</v>
      </c>
    </row>
    <row r="106" spans="1:1" x14ac:dyDescent="0.35">
      <c r="A106" s="20">
        <v>105</v>
      </c>
    </row>
    <row r="107" spans="1:1" x14ac:dyDescent="0.35">
      <c r="A107" s="20">
        <v>106</v>
      </c>
    </row>
    <row r="108" spans="1:1" x14ac:dyDescent="0.35">
      <c r="A108" s="20">
        <v>107</v>
      </c>
    </row>
    <row r="109" spans="1:1" x14ac:dyDescent="0.35">
      <c r="A109" s="20">
        <v>108</v>
      </c>
    </row>
    <row r="110" spans="1:1" x14ac:dyDescent="0.35">
      <c r="A110" s="20">
        <v>109</v>
      </c>
    </row>
    <row r="111" spans="1:1" x14ac:dyDescent="0.35">
      <c r="A111" s="20">
        <v>110</v>
      </c>
    </row>
    <row r="112" spans="1:1" x14ac:dyDescent="0.35">
      <c r="A112" s="20">
        <v>111</v>
      </c>
    </row>
    <row r="113" spans="1:1" x14ac:dyDescent="0.35">
      <c r="A113" s="20">
        <v>112</v>
      </c>
    </row>
    <row r="114" spans="1:1" x14ac:dyDescent="0.35">
      <c r="A114" s="20">
        <v>113</v>
      </c>
    </row>
    <row r="115" spans="1:1" x14ac:dyDescent="0.35">
      <c r="A115" s="20">
        <v>114</v>
      </c>
    </row>
    <row r="116" spans="1:1" x14ac:dyDescent="0.35">
      <c r="A116" s="20">
        <v>115</v>
      </c>
    </row>
    <row r="117" spans="1:1" x14ac:dyDescent="0.35">
      <c r="A117" s="20">
        <v>116</v>
      </c>
    </row>
    <row r="118" spans="1:1" x14ac:dyDescent="0.35">
      <c r="A118" s="20">
        <v>117</v>
      </c>
    </row>
    <row r="119" spans="1:1" x14ac:dyDescent="0.35">
      <c r="A119" s="20">
        <v>118</v>
      </c>
    </row>
    <row r="120" spans="1:1" x14ac:dyDescent="0.35">
      <c r="A120" s="20">
        <v>119</v>
      </c>
    </row>
    <row r="121" spans="1:1" x14ac:dyDescent="0.35">
      <c r="A121" s="20">
        <v>120</v>
      </c>
    </row>
    <row r="122" spans="1:1" x14ac:dyDescent="0.35">
      <c r="A122" s="20">
        <v>121</v>
      </c>
    </row>
    <row r="123" spans="1:1" x14ac:dyDescent="0.35">
      <c r="A123" s="20">
        <v>122</v>
      </c>
    </row>
    <row r="124" spans="1:1" x14ac:dyDescent="0.35">
      <c r="A124" s="20">
        <v>123</v>
      </c>
    </row>
    <row r="125" spans="1:1" x14ac:dyDescent="0.35">
      <c r="A125" s="20">
        <v>124</v>
      </c>
    </row>
    <row r="126" spans="1:1" x14ac:dyDescent="0.35">
      <c r="A126" s="20">
        <v>125</v>
      </c>
    </row>
    <row r="127" spans="1:1" x14ac:dyDescent="0.35">
      <c r="A127" s="20">
        <v>126</v>
      </c>
    </row>
    <row r="128" spans="1:1" x14ac:dyDescent="0.35">
      <c r="A128" s="20">
        <v>127</v>
      </c>
    </row>
    <row r="129" spans="1:1" x14ac:dyDescent="0.35">
      <c r="A129" s="20">
        <v>128</v>
      </c>
    </row>
    <row r="130" spans="1:1" x14ac:dyDescent="0.35">
      <c r="A130" s="20">
        <v>129</v>
      </c>
    </row>
    <row r="131" spans="1:1" x14ac:dyDescent="0.35">
      <c r="A131" s="20">
        <v>130</v>
      </c>
    </row>
    <row r="132" spans="1:1" x14ac:dyDescent="0.35">
      <c r="A132" s="20">
        <v>131</v>
      </c>
    </row>
    <row r="133" spans="1:1" x14ac:dyDescent="0.35">
      <c r="A133" s="20">
        <v>132</v>
      </c>
    </row>
    <row r="134" spans="1:1" x14ac:dyDescent="0.35">
      <c r="A134" s="20">
        <v>133</v>
      </c>
    </row>
    <row r="135" spans="1:1" x14ac:dyDescent="0.35">
      <c r="A135" s="20">
        <v>134</v>
      </c>
    </row>
    <row r="136" spans="1:1" x14ac:dyDescent="0.35">
      <c r="A136" s="20">
        <v>135</v>
      </c>
    </row>
    <row r="137" spans="1:1" x14ac:dyDescent="0.35">
      <c r="A137" s="20">
        <v>136</v>
      </c>
    </row>
    <row r="138" spans="1:1" x14ac:dyDescent="0.35">
      <c r="A138" s="20">
        <v>137</v>
      </c>
    </row>
    <row r="139" spans="1:1" x14ac:dyDescent="0.35">
      <c r="A139" s="20">
        <v>138</v>
      </c>
    </row>
    <row r="140" spans="1:1" x14ac:dyDescent="0.35">
      <c r="A140" s="20">
        <v>139</v>
      </c>
    </row>
    <row r="141" spans="1:1" x14ac:dyDescent="0.35">
      <c r="A141" s="20">
        <v>140</v>
      </c>
    </row>
    <row r="142" spans="1:1" x14ac:dyDescent="0.35">
      <c r="A142" s="20">
        <v>141</v>
      </c>
    </row>
    <row r="143" spans="1:1" x14ac:dyDescent="0.35">
      <c r="A143" s="20">
        <v>142</v>
      </c>
    </row>
    <row r="144" spans="1:1" x14ac:dyDescent="0.35">
      <c r="A144" s="20">
        <v>143</v>
      </c>
    </row>
    <row r="145" spans="1:1" x14ac:dyDescent="0.35">
      <c r="A145" s="20">
        <v>144</v>
      </c>
    </row>
    <row r="146" spans="1:1" x14ac:dyDescent="0.35">
      <c r="A146" s="20">
        <v>145</v>
      </c>
    </row>
    <row r="147" spans="1:1" x14ac:dyDescent="0.35">
      <c r="A147" s="20">
        <v>146</v>
      </c>
    </row>
    <row r="148" spans="1:1" x14ac:dyDescent="0.35">
      <c r="A148" s="20">
        <v>147</v>
      </c>
    </row>
    <row r="149" spans="1:1" x14ac:dyDescent="0.35">
      <c r="A149" s="20">
        <v>148</v>
      </c>
    </row>
    <row r="150" spans="1:1" x14ac:dyDescent="0.35">
      <c r="A150" s="20">
        <v>149</v>
      </c>
    </row>
    <row r="151" spans="1:1" x14ac:dyDescent="0.35">
      <c r="A151" s="20">
        <v>150</v>
      </c>
    </row>
    <row r="152" spans="1:1" x14ac:dyDescent="0.35">
      <c r="A152" s="20">
        <v>151</v>
      </c>
    </row>
    <row r="153" spans="1:1" x14ac:dyDescent="0.35">
      <c r="A153" s="20">
        <v>152</v>
      </c>
    </row>
    <row r="154" spans="1:1" x14ac:dyDescent="0.35">
      <c r="A154" s="20">
        <v>153</v>
      </c>
    </row>
    <row r="155" spans="1:1" x14ac:dyDescent="0.35">
      <c r="A155" s="20">
        <v>154</v>
      </c>
    </row>
    <row r="156" spans="1:1" x14ac:dyDescent="0.35">
      <c r="A156" s="20">
        <v>155</v>
      </c>
    </row>
    <row r="157" spans="1:1" x14ac:dyDescent="0.35">
      <c r="A157" s="20">
        <v>156</v>
      </c>
    </row>
    <row r="158" spans="1:1" x14ac:dyDescent="0.35">
      <c r="A158" s="20">
        <v>157</v>
      </c>
    </row>
    <row r="159" spans="1:1" x14ac:dyDescent="0.35">
      <c r="A159" s="20">
        <v>158</v>
      </c>
    </row>
    <row r="160" spans="1:1" x14ac:dyDescent="0.35">
      <c r="A160" s="20">
        <v>159</v>
      </c>
    </row>
    <row r="161" spans="1:1" x14ac:dyDescent="0.35">
      <c r="A161" s="20">
        <v>160</v>
      </c>
    </row>
    <row r="162" spans="1:1" x14ac:dyDescent="0.35">
      <c r="A162" s="20">
        <v>161</v>
      </c>
    </row>
    <row r="163" spans="1:1" x14ac:dyDescent="0.35">
      <c r="A163" s="20">
        <v>162</v>
      </c>
    </row>
    <row r="164" spans="1:1" x14ac:dyDescent="0.35">
      <c r="A164" s="20">
        <v>163</v>
      </c>
    </row>
    <row r="165" spans="1:1" x14ac:dyDescent="0.35">
      <c r="A165" s="20">
        <v>164</v>
      </c>
    </row>
    <row r="166" spans="1:1" x14ac:dyDescent="0.35">
      <c r="A166" s="20">
        <v>165</v>
      </c>
    </row>
    <row r="167" spans="1:1" x14ac:dyDescent="0.35">
      <c r="A167" s="20">
        <v>166</v>
      </c>
    </row>
    <row r="168" spans="1:1" x14ac:dyDescent="0.35">
      <c r="A168" s="20">
        <v>167</v>
      </c>
    </row>
    <row r="169" spans="1:1" x14ac:dyDescent="0.35">
      <c r="A169" s="20">
        <v>168</v>
      </c>
    </row>
    <row r="170" spans="1:1" x14ac:dyDescent="0.35">
      <c r="A170" s="20">
        <v>169</v>
      </c>
    </row>
    <row r="171" spans="1:1" x14ac:dyDescent="0.35">
      <c r="A171" s="20">
        <v>170</v>
      </c>
    </row>
    <row r="172" spans="1:1" x14ac:dyDescent="0.35">
      <c r="A172" s="20">
        <v>171</v>
      </c>
    </row>
    <row r="173" spans="1:1" x14ac:dyDescent="0.35">
      <c r="A173" s="20">
        <v>172</v>
      </c>
    </row>
    <row r="174" spans="1:1" x14ac:dyDescent="0.35">
      <c r="A174" s="20">
        <v>173</v>
      </c>
    </row>
    <row r="175" spans="1:1" x14ac:dyDescent="0.35">
      <c r="A175" s="20">
        <v>174</v>
      </c>
    </row>
    <row r="176" spans="1:1" x14ac:dyDescent="0.35">
      <c r="A176" s="20">
        <v>175</v>
      </c>
    </row>
    <row r="177" spans="1:1" x14ac:dyDescent="0.35">
      <c r="A177" s="20">
        <v>176</v>
      </c>
    </row>
    <row r="178" spans="1:1" x14ac:dyDescent="0.35">
      <c r="A178" s="20">
        <v>177</v>
      </c>
    </row>
    <row r="179" spans="1:1" x14ac:dyDescent="0.35">
      <c r="A179" s="20">
        <v>178</v>
      </c>
    </row>
    <row r="180" spans="1:1" x14ac:dyDescent="0.35">
      <c r="A180" s="20">
        <v>179</v>
      </c>
    </row>
    <row r="181" spans="1:1" x14ac:dyDescent="0.35">
      <c r="A181" s="20">
        <v>180</v>
      </c>
    </row>
    <row r="182" spans="1:1" x14ac:dyDescent="0.35">
      <c r="A182" s="20">
        <v>181</v>
      </c>
    </row>
    <row r="183" spans="1:1" x14ac:dyDescent="0.35">
      <c r="A183" s="20">
        <v>182</v>
      </c>
    </row>
    <row r="184" spans="1:1" x14ac:dyDescent="0.35">
      <c r="A184" s="20">
        <v>183</v>
      </c>
    </row>
    <row r="185" spans="1:1" x14ac:dyDescent="0.35">
      <c r="A185" s="20">
        <v>184</v>
      </c>
    </row>
    <row r="186" spans="1:1" x14ac:dyDescent="0.35">
      <c r="A186" s="20">
        <v>185</v>
      </c>
    </row>
    <row r="187" spans="1:1" x14ac:dyDescent="0.35">
      <c r="A187" s="20">
        <v>186</v>
      </c>
    </row>
    <row r="188" spans="1:1" x14ac:dyDescent="0.35">
      <c r="A188" s="20">
        <v>187</v>
      </c>
    </row>
    <row r="189" spans="1:1" x14ac:dyDescent="0.35">
      <c r="A189" s="20">
        <v>188</v>
      </c>
    </row>
    <row r="190" spans="1:1" x14ac:dyDescent="0.35">
      <c r="A190" s="20">
        <v>189</v>
      </c>
    </row>
    <row r="191" spans="1:1" x14ac:dyDescent="0.35">
      <c r="A191" s="20">
        <v>190</v>
      </c>
    </row>
    <row r="192" spans="1:1" x14ac:dyDescent="0.35">
      <c r="A192" s="20">
        <v>191</v>
      </c>
    </row>
    <row r="193" spans="1:1" x14ac:dyDescent="0.35">
      <c r="A193" s="20">
        <v>192</v>
      </c>
    </row>
    <row r="194" spans="1:1" x14ac:dyDescent="0.35">
      <c r="A194" s="20">
        <v>193</v>
      </c>
    </row>
    <row r="195" spans="1:1" x14ac:dyDescent="0.35">
      <c r="A195" s="20">
        <v>194</v>
      </c>
    </row>
    <row r="196" spans="1:1" x14ac:dyDescent="0.35">
      <c r="A196" s="20">
        <v>195</v>
      </c>
    </row>
    <row r="197" spans="1:1" x14ac:dyDescent="0.35">
      <c r="A197" s="20">
        <v>196</v>
      </c>
    </row>
    <row r="198" spans="1:1" x14ac:dyDescent="0.35">
      <c r="A198" s="20">
        <v>197</v>
      </c>
    </row>
    <row r="199" spans="1:1" x14ac:dyDescent="0.35">
      <c r="A199" s="20">
        <v>198</v>
      </c>
    </row>
    <row r="200" spans="1:1" x14ac:dyDescent="0.35">
      <c r="A200" s="20">
        <v>199</v>
      </c>
    </row>
    <row r="201" spans="1:1" x14ac:dyDescent="0.35">
      <c r="A201" s="20">
        <v>200</v>
      </c>
    </row>
    <row r="202" spans="1:1" x14ac:dyDescent="0.35">
      <c r="A202" s="20">
        <v>201</v>
      </c>
    </row>
    <row r="203" spans="1:1" x14ac:dyDescent="0.35">
      <c r="A203" s="20">
        <v>202</v>
      </c>
    </row>
    <row r="204" spans="1:1" x14ac:dyDescent="0.35">
      <c r="A204" s="20">
        <v>203</v>
      </c>
    </row>
    <row r="205" spans="1:1" x14ac:dyDescent="0.35">
      <c r="A205" s="20">
        <v>204</v>
      </c>
    </row>
    <row r="206" spans="1:1" x14ac:dyDescent="0.35">
      <c r="A206" s="20">
        <v>205</v>
      </c>
    </row>
    <row r="207" spans="1:1" x14ac:dyDescent="0.35">
      <c r="A207" s="20">
        <v>206</v>
      </c>
    </row>
    <row r="208" spans="1:1" x14ac:dyDescent="0.35">
      <c r="A208" s="20">
        <v>207</v>
      </c>
    </row>
    <row r="209" spans="1:1" x14ac:dyDescent="0.35">
      <c r="A209" s="20">
        <v>208</v>
      </c>
    </row>
    <row r="210" spans="1:1" x14ac:dyDescent="0.35">
      <c r="A210" s="20">
        <v>209</v>
      </c>
    </row>
    <row r="211" spans="1:1" x14ac:dyDescent="0.35">
      <c r="A211" s="20">
        <v>210</v>
      </c>
    </row>
    <row r="212" spans="1:1" x14ac:dyDescent="0.35">
      <c r="A212" s="20">
        <v>211</v>
      </c>
    </row>
    <row r="213" spans="1:1" x14ac:dyDescent="0.35">
      <c r="A213" s="20">
        <v>212</v>
      </c>
    </row>
    <row r="214" spans="1:1" x14ac:dyDescent="0.35">
      <c r="A214" s="20">
        <v>213</v>
      </c>
    </row>
    <row r="215" spans="1:1" x14ac:dyDescent="0.35">
      <c r="A215" s="20">
        <v>214</v>
      </c>
    </row>
    <row r="216" spans="1:1" x14ac:dyDescent="0.35">
      <c r="A216" s="20">
        <v>215</v>
      </c>
    </row>
    <row r="217" spans="1:1" x14ac:dyDescent="0.35">
      <c r="A217" s="20">
        <v>216</v>
      </c>
    </row>
    <row r="218" spans="1:1" x14ac:dyDescent="0.35">
      <c r="A218" s="20">
        <v>217</v>
      </c>
    </row>
    <row r="219" spans="1:1" x14ac:dyDescent="0.35">
      <c r="A219" s="20">
        <v>218</v>
      </c>
    </row>
    <row r="220" spans="1:1" x14ac:dyDescent="0.35">
      <c r="A220" s="20">
        <v>219</v>
      </c>
    </row>
    <row r="221" spans="1:1" x14ac:dyDescent="0.35">
      <c r="A221" s="20">
        <v>220</v>
      </c>
    </row>
    <row r="222" spans="1:1" x14ac:dyDescent="0.35">
      <c r="A222" s="20">
        <v>221</v>
      </c>
    </row>
    <row r="223" spans="1:1" x14ac:dyDescent="0.35">
      <c r="A223" s="20">
        <v>222</v>
      </c>
    </row>
    <row r="224" spans="1:1" x14ac:dyDescent="0.35">
      <c r="A224" s="20">
        <v>223</v>
      </c>
    </row>
    <row r="225" spans="1:1" x14ac:dyDescent="0.35">
      <c r="A225" s="20">
        <v>224</v>
      </c>
    </row>
    <row r="226" spans="1:1" x14ac:dyDescent="0.35">
      <c r="A226" s="20">
        <v>225</v>
      </c>
    </row>
    <row r="227" spans="1:1" x14ac:dyDescent="0.35">
      <c r="A227" s="20">
        <v>226</v>
      </c>
    </row>
    <row r="228" spans="1:1" x14ac:dyDescent="0.35">
      <c r="A228" s="20">
        <v>227</v>
      </c>
    </row>
    <row r="229" spans="1:1" x14ac:dyDescent="0.35">
      <c r="A229" s="20">
        <v>228</v>
      </c>
    </row>
    <row r="230" spans="1:1" x14ac:dyDescent="0.35">
      <c r="A230" s="20">
        <v>229</v>
      </c>
    </row>
    <row r="231" spans="1:1" x14ac:dyDescent="0.35">
      <c r="A231" s="20">
        <v>230</v>
      </c>
    </row>
    <row r="232" spans="1:1" x14ac:dyDescent="0.35">
      <c r="A232" s="20">
        <v>231</v>
      </c>
    </row>
    <row r="233" spans="1:1" x14ac:dyDescent="0.35">
      <c r="A233" s="20">
        <v>232</v>
      </c>
    </row>
    <row r="234" spans="1:1" x14ac:dyDescent="0.35">
      <c r="A234" s="20">
        <v>233</v>
      </c>
    </row>
    <row r="235" spans="1:1" x14ac:dyDescent="0.35">
      <c r="A235" s="20">
        <v>234</v>
      </c>
    </row>
    <row r="236" spans="1:1" x14ac:dyDescent="0.35">
      <c r="A236" s="20">
        <v>235</v>
      </c>
    </row>
    <row r="237" spans="1:1" x14ac:dyDescent="0.35">
      <c r="A237" s="20">
        <v>236</v>
      </c>
    </row>
    <row r="238" spans="1:1" x14ac:dyDescent="0.35">
      <c r="A238" s="20">
        <v>237</v>
      </c>
    </row>
    <row r="239" spans="1:1" x14ac:dyDescent="0.35">
      <c r="A239" s="20">
        <v>238</v>
      </c>
    </row>
    <row r="240" spans="1:1" x14ac:dyDescent="0.35">
      <c r="A240" s="20">
        <v>239</v>
      </c>
    </row>
    <row r="241" spans="1:1" x14ac:dyDescent="0.35">
      <c r="A241" s="20">
        <v>240</v>
      </c>
    </row>
    <row r="242" spans="1:1" x14ac:dyDescent="0.35">
      <c r="A242" s="20">
        <v>241</v>
      </c>
    </row>
    <row r="243" spans="1:1" x14ac:dyDescent="0.35">
      <c r="A243" s="20">
        <v>242</v>
      </c>
    </row>
    <row r="244" spans="1:1" x14ac:dyDescent="0.35">
      <c r="A244" s="20">
        <v>243</v>
      </c>
    </row>
    <row r="245" spans="1:1" x14ac:dyDescent="0.35">
      <c r="A245" s="20">
        <v>244</v>
      </c>
    </row>
    <row r="246" spans="1:1" x14ac:dyDescent="0.35">
      <c r="A246" s="20">
        <v>245</v>
      </c>
    </row>
    <row r="247" spans="1:1" x14ac:dyDescent="0.35">
      <c r="A247" s="20">
        <v>246</v>
      </c>
    </row>
    <row r="248" spans="1:1" x14ac:dyDescent="0.35">
      <c r="A248" s="20">
        <v>247</v>
      </c>
    </row>
    <row r="249" spans="1:1" x14ac:dyDescent="0.35">
      <c r="A249" s="20">
        <v>248</v>
      </c>
    </row>
    <row r="250" spans="1:1" x14ac:dyDescent="0.35">
      <c r="A250" s="20">
        <v>249</v>
      </c>
    </row>
    <row r="251" spans="1:1" x14ac:dyDescent="0.35">
      <c r="A251" s="20">
        <v>250</v>
      </c>
    </row>
    <row r="252" spans="1:1" x14ac:dyDescent="0.35">
      <c r="A252" s="20">
        <v>251</v>
      </c>
    </row>
    <row r="253" spans="1:1" x14ac:dyDescent="0.35">
      <c r="A253" s="20">
        <v>252</v>
      </c>
    </row>
    <row r="254" spans="1:1" x14ac:dyDescent="0.35">
      <c r="A254" s="20">
        <v>253</v>
      </c>
    </row>
    <row r="255" spans="1:1" x14ac:dyDescent="0.35">
      <c r="A255" s="20">
        <v>254</v>
      </c>
    </row>
    <row r="256" spans="1:1" x14ac:dyDescent="0.35">
      <c r="A256" s="20">
        <v>255</v>
      </c>
    </row>
    <row r="257" spans="1:1" x14ac:dyDescent="0.35">
      <c r="A257" s="20">
        <v>256</v>
      </c>
    </row>
    <row r="258" spans="1:1" x14ac:dyDescent="0.35">
      <c r="A258" s="20">
        <v>257</v>
      </c>
    </row>
    <row r="259" spans="1:1" x14ac:dyDescent="0.35">
      <c r="A259" s="20">
        <v>258</v>
      </c>
    </row>
    <row r="260" spans="1:1" x14ac:dyDescent="0.35">
      <c r="A260" s="20">
        <v>259</v>
      </c>
    </row>
    <row r="261" spans="1:1" x14ac:dyDescent="0.35">
      <c r="A261" s="20">
        <v>260</v>
      </c>
    </row>
    <row r="262" spans="1:1" x14ac:dyDescent="0.35">
      <c r="A262" s="20">
        <v>261</v>
      </c>
    </row>
    <row r="263" spans="1:1" x14ac:dyDescent="0.35">
      <c r="A263" s="20">
        <v>262</v>
      </c>
    </row>
    <row r="264" spans="1:1" x14ac:dyDescent="0.35">
      <c r="A264" s="20">
        <v>263</v>
      </c>
    </row>
    <row r="265" spans="1:1" x14ac:dyDescent="0.35">
      <c r="A265" s="20">
        <v>264</v>
      </c>
    </row>
    <row r="266" spans="1:1" x14ac:dyDescent="0.35">
      <c r="A266" s="20">
        <v>265</v>
      </c>
    </row>
    <row r="267" spans="1:1" x14ac:dyDescent="0.35">
      <c r="A267" s="20">
        <v>266</v>
      </c>
    </row>
    <row r="268" spans="1:1" x14ac:dyDescent="0.35">
      <c r="A268" s="20">
        <v>267</v>
      </c>
    </row>
    <row r="269" spans="1:1" x14ac:dyDescent="0.35">
      <c r="A269" s="20">
        <v>268</v>
      </c>
    </row>
    <row r="270" spans="1:1" x14ac:dyDescent="0.35">
      <c r="A270" s="20">
        <v>269</v>
      </c>
    </row>
    <row r="271" spans="1:1" x14ac:dyDescent="0.35">
      <c r="A271" s="20">
        <v>270</v>
      </c>
    </row>
    <row r="272" spans="1:1" x14ac:dyDescent="0.35">
      <c r="A272" s="20">
        <v>271</v>
      </c>
    </row>
    <row r="273" spans="1:1" x14ac:dyDescent="0.35">
      <c r="A273" s="20">
        <v>272</v>
      </c>
    </row>
    <row r="274" spans="1:1" x14ac:dyDescent="0.35">
      <c r="A274" s="20">
        <v>273</v>
      </c>
    </row>
    <row r="275" spans="1:1" x14ac:dyDescent="0.35">
      <c r="A275" s="20">
        <v>274</v>
      </c>
    </row>
    <row r="276" spans="1:1" x14ac:dyDescent="0.35">
      <c r="A276" s="20">
        <v>275</v>
      </c>
    </row>
    <row r="277" spans="1:1" x14ac:dyDescent="0.35">
      <c r="A277" s="20">
        <v>276</v>
      </c>
    </row>
    <row r="278" spans="1:1" x14ac:dyDescent="0.35">
      <c r="A278" s="20">
        <v>277</v>
      </c>
    </row>
    <row r="279" spans="1:1" x14ac:dyDescent="0.35">
      <c r="A279" s="20">
        <v>278</v>
      </c>
    </row>
    <row r="280" spans="1:1" x14ac:dyDescent="0.35">
      <c r="A280" s="20">
        <v>279</v>
      </c>
    </row>
    <row r="281" spans="1:1" x14ac:dyDescent="0.35">
      <c r="A281" s="20">
        <v>280</v>
      </c>
    </row>
    <row r="282" spans="1:1" x14ac:dyDescent="0.35">
      <c r="A282" s="20">
        <v>281</v>
      </c>
    </row>
    <row r="283" spans="1:1" x14ac:dyDescent="0.35">
      <c r="A283" s="20">
        <v>282</v>
      </c>
    </row>
    <row r="284" spans="1:1" x14ac:dyDescent="0.35">
      <c r="A284" s="20">
        <v>283</v>
      </c>
    </row>
    <row r="285" spans="1:1" x14ac:dyDescent="0.35">
      <c r="A285" s="20">
        <v>284</v>
      </c>
    </row>
    <row r="286" spans="1:1" x14ac:dyDescent="0.35">
      <c r="A286" s="20">
        <v>285</v>
      </c>
    </row>
    <row r="287" spans="1:1" x14ac:dyDescent="0.35">
      <c r="A287" s="20">
        <v>286</v>
      </c>
    </row>
    <row r="288" spans="1:1" x14ac:dyDescent="0.35">
      <c r="A288" s="20">
        <v>287</v>
      </c>
    </row>
    <row r="289" spans="1:1" x14ac:dyDescent="0.35">
      <c r="A289" s="20">
        <v>288</v>
      </c>
    </row>
    <row r="290" spans="1:1" x14ac:dyDescent="0.35">
      <c r="A290" s="20">
        <v>289</v>
      </c>
    </row>
    <row r="291" spans="1:1" x14ac:dyDescent="0.35">
      <c r="A291" s="20">
        <v>290</v>
      </c>
    </row>
    <row r="292" spans="1:1" x14ac:dyDescent="0.35">
      <c r="A292" s="20">
        <v>291</v>
      </c>
    </row>
    <row r="293" spans="1:1" x14ac:dyDescent="0.35">
      <c r="A293" s="20">
        <v>292</v>
      </c>
    </row>
    <row r="294" spans="1:1" x14ac:dyDescent="0.35">
      <c r="A294" s="20">
        <v>293</v>
      </c>
    </row>
    <row r="295" spans="1:1" x14ac:dyDescent="0.35">
      <c r="A295" s="20">
        <v>294</v>
      </c>
    </row>
    <row r="296" spans="1:1" x14ac:dyDescent="0.35">
      <c r="A296" s="20">
        <v>295</v>
      </c>
    </row>
    <row r="297" spans="1:1" x14ac:dyDescent="0.35">
      <c r="A297" s="20">
        <v>296</v>
      </c>
    </row>
    <row r="298" spans="1:1" x14ac:dyDescent="0.35">
      <c r="A298" s="20">
        <v>297</v>
      </c>
    </row>
    <row r="299" spans="1:1" x14ac:dyDescent="0.35">
      <c r="A299" s="20">
        <v>298</v>
      </c>
    </row>
    <row r="300" spans="1:1" x14ac:dyDescent="0.35">
      <c r="A300" s="20">
        <v>299</v>
      </c>
    </row>
    <row r="301" spans="1:1" x14ac:dyDescent="0.35">
      <c r="A301" s="20">
        <v>300</v>
      </c>
    </row>
    <row r="302" spans="1:1" x14ac:dyDescent="0.35">
      <c r="A302" s="20">
        <v>301</v>
      </c>
    </row>
    <row r="303" spans="1:1" x14ac:dyDescent="0.35">
      <c r="A303" s="20">
        <v>302</v>
      </c>
    </row>
    <row r="304" spans="1:1" x14ac:dyDescent="0.35">
      <c r="A304" s="20">
        <v>303</v>
      </c>
    </row>
    <row r="305" spans="1:1" x14ac:dyDescent="0.35">
      <c r="A305" s="20">
        <v>304</v>
      </c>
    </row>
    <row r="306" spans="1:1" x14ac:dyDescent="0.35">
      <c r="A306" s="20">
        <v>305</v>
      </c>
    </row>
    <row r="307" spans="1:1" x14ac:dyDescent="0.35">
      <c r="A307" s="20">
        <v>306</v>
      </c>
    </row>
    <row r="308" spans="1:1" x14ac:dyDescent="0.35">
      <c r="A308" s="20">
        <v>307</v>
      </c>
    </row>
    <row r="309" spans="1:1" x14ac:dyDescent="0.35">
      <c r="A309" s="20">
        <v>308</v>
      </c>
    </row>
    <row r="310" spans="1:1" x14ac:dyDescent="0.35">
      <c r="A310" s="20">
        <v>309</v>
      </c>
    </row>
    <row r="311" spans="1:1" x14ac:dyDescent="0.35">
      <c r="A311" s="20">
        <v>310</v>
      </c>
    </row>
    <row r="312" spans="1:1" x14ac:dyDescent="0.35">
      <c r="A312" s="20">
        <v>311</v>
      </c>
    </row>
    <row r="313" spans="1:1" x14ac:dyDescent="0.35">
      <c r="A313" s="20">
        <v>312</v>
      </c>
    </row>
    <row r="314" spans="1:1" x14ac:dyDescent="0.35">
      <c r="A314" s="20">
        <v>313</v>
      </c>
    </row>
    <row r="315" spans="1:1" x14ac:dyDescent="0.35">
      <c r="A315" s="20">
        <v>314</v>
      </c>
    </row>
    <row r="316" spans="1:1" x14ac:dyDescent="0.35">
      <c r="A316" s="20">
        <v>315</v>
      </c>
    </row>
    <row r="317" spans="1:1" x14ac:dyDescent="0.35">
      <c r="A317" s="20">
        <v>316</v>
      </c>
    </row>
    <row r="318" spans="1:1" x14ac:dyDescent="0.35">
      <c r="A318" s="20">
        <v>317</v>
      </c>
    </row>
    <row r="319" spans="1:1" x14ac:dyDescent="0.35">
      <c r="A319" s="20">
        <v>318</v>
      </c>
    </row>
    <row r="320" spans="1:1" x14ac:dyDescent="0.35">
      <c r="A320" s="20">
        <v>319</v>
      </c>
    </row>
    <row r="321" spans="1:1" x14ac:dyDescent="0.35">
      <c r="A321" s="20">
        <v>320</v>
      </c>
    </row>
    <row r="322" spans="1:1" x14ac:dyDescent="0.35">
      <c r="A322" s="20">
        <v>321</v>
      </c>
    </row>
    <row r="323" spans="1:1" x14ac:dyDescent="0.35">
      <c r="A323" s="20">
        <v>322</v>
      </c>
    </row>
    <row r="324" spans="1:1" x14ac:dyDescent="0.35">
      <c r="A324" s="20">
        <v>323</v>
      </c>
    </row>
    <row r="325" spans="1:1" x14ac:dyDescent="0.35">
      <c r="A325" s="20">
        <v>324</v>
      </c>
    </row>
    <row r="326" spans="1:1" x14ac:dyDescent="0.35">
      <c r="A326" s="20">
        <v>325</v>
      </c>
    </row>
    <row r="327" spans="1:1" x14ac:dyDescent="0.35">
      <c r="A327" s="20">
        <v>326</v>
      </c>
    </row>
    <row r="328" spans="1:1" x14ac:dyDescent="0.35">
      <c r="A328" s="20">
        <v>327</v>
      </c>
    </row>
    <row r="329" spans="1:1" x14ac:dyDescent="0.35">
      <c r="A329" s="20">
        <v>328</v>
      </c>
    </row>
    <row r="330" spans="1:1" x14ac:dyDescent="0.35">
      <c r="A330" s="20">
        <v>329</v>
      </c>
    </row>
    <row r="331" spans="1:1" x14ac:dyDescent="0.35">
      <c r="A331" s="20">
        <v>330</v>
      </c>
    </row>
    <row r="332" spans="1:1" x14ac:dyDescent="0.35">
      <c r="A332" s="20">
        <v>331</v>
      </c>
    </row>
    <row r="333" spans="1:1" x14ac:dyDescent="0.35">
      <c r="A333" s="20">
        <v>332</v>
      </c>
    </row>
    <row r="334" spans="1:1" x14ac:dyDescent="0.35">
      <c r="A334" s="20">
        <v>333</v>
      </c>
    </row>
    <row r="335" spans="1:1" x14ac:dyDescent="0.35">
      <c r="A335" s="20">
        <v>334</v>
      </c>
    </row>
    <row r="336" spans="1:1" x14ac:dyDescent="0.35">
      <c r="A336" s="20">
        <v>335</v>
      </c>
    </row>
    <row r="337" spans="1:1" x14ac:dyDescent="0.35">
      <c r="A337" s="20">
        <v>336</v>
      </c>
    </row>
    <row r="338" spans="1:1" x14ac:dyDescent="0.35">
      <c r="A338" s="20">
        <v>337</v>
      </c>
    </row>
    <row r="339" spans="1:1" x14ac:dyDescent="0.35">
      <c r="A339" s="20">
        <v>338</v>
      </c>
    </row>
    <row r="340" spans="1:1" x14ac:dyDescent="0.35">
      <c r="A340" s="20">
        <v>339</v>
      </c>
    </row>
    <row r="341" spans="1:1" x14ac:dyDescent="0.35">
      <c r="A341" s="20">
        <v>340</v>
      </c>
    </row>
    <row r="342" spans="1:1" x14ac:dyDescent="0.35">
      <c r="A342" s="20">
        <v>341</v>
      </c>
    </row>
    <row r="343" spans="1:1" x14ac:dyDescent="0.35">
      <c r="A343" s="20">
        <v>342</v>
      </c>
    </row>
    <row r="344" spans="1:1" x14ac:dyDescent="0.35">
      <c r="A344" s="20">
        <v>343</v>
      </c>
    </row>
    <row r="345" spans="1:1" x14ac:dyDescent="0.35">
      <c r="A345" s="20">
        <v>344</v>
      </c>
    </row>
    <row r="346" spans="1:1" x14ac:dyDescent="0.35">
      <c r="A346" s="20">
        <v>345</v>
      </c>
    </row>
    <row r="347" spans="1:1" x14ac:dyDescent="0.35">
      <c r="A347" s="20">
        <v>346</v>
      </c>
    </row>
    <row r="348" spans="1:1" x14ac:dyDescent="0.35">
      <c r="A348" s="20">
        <v>347</v>
      </c>
    </row>
    <row r="349" spans="1:1" x14ac:dyDescent="0.35">
      <c r="A349" s="20">
        <v>348</v>
      </c>
    </row>
    <row r="350" spans="1:1" x14ac:dyDescent="0.35">
      <c r="A350" s="20">
        <v>349</v>
      </c>
    </row>
    <row r="351" spans="1:1" x14ac:dyDescent="0.35">
      <c r="A351" s="20">
        <v>350</v>
      </c>
    </row>
    <row r="352" spans="1:1" x14ac:dyDescent="0.35">
      <c r="A352" s="20">
        <v>351</v>
      </c>
    </row>
    <row r="353" spans="1:1" x14ac:dyDescent="0.35">
      <c r="A353" s="20">
        <v>352</v>
      </c>
    </row>
    <row r="354" spans="1:1" x14ac:dyDescent="0.35">
      <c r="A354" s="20">
        <v>353</v>
      </c>
    </row>
    <row r="355" spans="1:1" x14ac:dyDescent="0.35">
      <c r="A355" s="20">
        <v>354</v>
      </c>
    </row>
    <row r="356" spans="1:1" x14ac:dyDescent="0.35">
      <c r="A356" s="20">
        <v>355</v>
      </c>
    </row>
    <row r="357" spans="1:1" x14ac:dyDescent="0.35">
      <c r="A357" s="20">
        <v>356</v>
      </c>
    </row>
    <row r="358" spans="1:1" x14ac:dyDescent="0.35">
      <c r="A358" s="20">
        <v>357</v>
      </c>
    </row>
    <row r="359" spans="1:1" x14ac:dyDescent="0.35">
      <c r="A359" s="20">
        <v>358</v>
      </c>
    </row>
    <row r="360" spans="1:1" x14ac:dyDescent="0.35">
      <c r="A360" s="20">
        <v>359</v>
      </c>
    </row>
    <row r="361" spans="1:1" x14ac:dyDescent="0.35">
      <c r="A361" s="20">
        <v>360</v>
      </c>
    </row>
    <row r="362" spans="1:1" x14ac:dyDescent="0.35">
      <c r="A362" s="20">
        <v>361</v>
      </c>
    </row>
    <row r="363" spans="1:1" x14ac:dyDescent="0.35">
      <c r="A363" s="20">
        <v>362</v>
      </c>
    </row>
    <row r="364" spans="1:1" x14ac:dyDescent="0.35">
      <c r="A364" s="20">
        <v>363</v>
      </c>
    </row>
    <row r="365" spans="1:1" x14ac:dyDescent="0.35">
      <c r="A365" s="20">
        <v>364</v>
      </c>
    </row>
    <row r="366" spans="1:1" x14ac:dyDescent="0.35">
      <c r="A366" s="20">
        <v>365</v>
      </c>
    </row>
    <row r="367" spans="1:1" x14ac:dyDescent="0.35">
      <c r="A367" s="20">
        <v>366</v>
      </c>
    </row>
    <row r="368" spans="1:1" x14ac:dyDescent="0.35">
      <c r="A368" s="20">
        <v>367</v>
      </c>
    </row>
    <row r="369" spans="1:1" x14ac:dyDescent="0.35">
      <c r="A369" s="20">
        <v>368</v>
      </c>
    </row>
    <row r="370" spans="1:1" x14ac:dyDescent="0.35">
      <c r="A370" s="20">
        <v>369</v>
      </c>
    </row>
    <row r="371" spans="1:1" x14ac:dyDescent="0.35">
      <c r="A371" s="20">
        <v>370</v>
      </c>
    </row>
    <row r="372" spans="1:1" x14ac:dyDescent="0.35">
      <c r="A372" s="20">
        <v>371</v>
      </c>
    </row>
    <row r="373" spans="1:1" x14ac:dyDescent="0.35">
      <c r="A373" s="20">
        <v>372</v>
      </c>
    </row>
    <row r="374" spans="1:1" x14ac:dyDescent="0.35">
      <c r="A374" s="20">
        <v>373</v>
      </c>
    </row>
    <row r="375" spans="1:1" x14ac:dyDescent="0.35">
      <c r="A375" s="20">
        <v>374</v>
      </c>
    </row>
    <row r="376" spans="1:1" x14ac:dyDescent="0.35">
      <c r="A376" s="20">
        <v>375</v>
      </c>
    </row>
    <row r="377" spans="1:1" x14ac:dyDescent="0.35">
      <c r="A377" s="20">
        <v>376</v>
      </c>
    </row>
    <row r="378" spans="1:1" x14ac:dyDescent="0.35">
      <c r="A378" s="20">
        <v>377</v>
      </c>
    </row>
    <row r="379" spans="1:1" x14ac:dyDescent="0.35">
      <c r="A379" s="20">
        <v>378</v>
      </c>
    </row>
    <row r="380" spans="1:1" x14ac:dyDescent="0.35">
      <c r="A380" s="20">
        <v>379</v>
      </c>
    </row>
    <row r="381" spans="1:1" x14ac:dyDescent="0.35">
      <c r="A381" s="20">
        <v>380</v>
      </c>
    </row>
    <row r="382" spans="1:1" x14ac:dyDescent="0.35">
      <c r="A382" s="20">
        <v>381</v>
      </c>
    </row>
    <row r="383" spans="1:1" x14ac:dyDescent="0.35">
      <c r="A383" s="20">
        <v>382</v>
      </c>
    </row>
    <row r="384" spans="1:1" x14ac:dyDescent="0.35">
      <c r="A384" s="20">
        <v>383</v>
      </c>
    </row>
    <row r="385" spans="1:1" x14ac:dyDescent="0.35">
      <c r="A385" s="20">
        <v>384</v>
      </c>
    </row>
    <row r="386" spans="1:1" x14ac:dyDescent="0.35">
      <c r="A386" s="20">
        <v>385</v>
      </c>
    </row>
    <row r="387" spans="1:1" x14ac:dyDescent="0.35">
      <c r="A387" s="20">
        <v>386</v>
      </c>
    </row>
    <row r="388" spans="1:1" x14ac:dyDescent="0.35">
      <c r="A388" s="20">
        <v>387</v>
      </c>
    </row>
    <row r="389" spans="1:1" x14ac:dyDescent="0.35">
      <c r="A389" s="20">
        <v>388</v>
      </c>
    </row>
    <row r="390" spans="1:1" x14ac:dyDescent="0.35">
      <c r="A390" s="20">
        <v>389</v>
      </c>
    </row>
    <row r="391" spans="1:1" x14ac:dyDescent="0.35">
      <c r="A391" s="20">
        <v>390</v>
      </c>
    </row>
    <row r="392" spans="1:1" x14ac:dyDescent="0.35">
      <c r="A392" s="20">
        <v>391</v>
      </c>
    </row>
    <row r="393" spans="1:1" x14ac:dyDescent="0.35">
      <c r="A393" s="20">
        <v>392</v>
      </c>
    </row>
    <row r="394" spans="1:1" x14ac:dyDescent="0.35">
      <c r="A394" s="20">
        <v>393</v>
      </c>
    </row>
    <row r="395" spans="1:1" x14ac:dyDescent="0.35">
      <c r="A395" s="20">
        <v>394</v>
      </c>
    </row>
    <row r="396" spans="1:1" x14ac:dyDescent="0.35">
      <c r="A396" s="20">
        <v>395</v>
      </c>
    </row>
    <row r="397" spans="1:1" x14ac:dyDescent="0.35">
      <c r="A397" s="20">
        <v>396</v>
      </c>
    </row>
    <row r="398" spans="1:1" x14ac:dyDescent="0.35">
      <c r="A398" s="20">
        <v>397</v>
      </c>
    </row>
    <row r="399" spans="1:1" x14ac:dyDescent="0.35">
      <c r="A399" s="20">
        <v>398</v>
      </c>
    </row>
    <row r="400" spans="1:1" x14ac:dyDescent="0.35">
      <c r="A400" s="20">
        <v>399</v>
      </c>
    </row>
    <row r="401" spans="1:1" x14ac:dyDescent="0.35">
      <c r="A401" s="20">
        <v>400</v>
      </c>
    </row>
    <row r="402" spans="1:1" x14ac:dyDescent="0.35">
      <c r="A402" s="20">
        <v>401</v>
      </c>
    </row>
    <row r="403" spans="1:1" x14ac:dyDescent="0.35">
      <c r="A403" s="20">
        <v>402</v>
      </c>
    </row>
    <row r="404" spans="1:1" x14ac:dyDescent="0.35">
      <c r="A404" s="20">
        <v>403</v>
      </c>
    </row>
    <row r="405" spans="1:1" x14ac:dyDescent="0.35">
      <c r="A405" s="20">
        <v>404</v>
      </c>
    </row>
    <row r="406" spans="1:1" x14ac:dyDescent="0.35">
      <c r="A406" s="20">
        <v>405</v>
      </c>
    </row>
    <row r="407" spans="1:1" x14ac:dyDescent="0.35">
      <c r="A407" s="20">
        <v>406</v>
      </c>
    </row>
    <row r="408" spans="1:1" x14ac:dyDescent="0.35">
      <c r="A408" s="20">
        <v>407</v>
      </c>
    </row>
    <row r="409" spans="1:1" x14ac:dyDescent="0.35">
      <c r="A409" s="20">
        <v>408</v>
      </c>
    </row>
    <row r="410" spans="1:1" x14ac:dyDescent="0.35">
      <c r="A410" s="20">
        <v>409</v>
      </c>
    </row>
    <row r="411" spans="1:1" x14ac:dyDescent="0.35">
      <c r="A411" s="20">
        <v>410</v>
      </c>
    </row>
    <row r="412" spans="1:1" x14ac:dyDescent="0.35">
      <c r="A412" s="20">
        <v>411</v>
      </c>
    </row>
    <row r="413" spans="1:1" x14ac:dyDescent="0.35">
      <c r="A413" s="20">
        <v>412</v>
      </c>
    </row>
    <row r="414" spans="1:1" x14ac:dyDescent="0.35">
      <c r="A414" s="20">
        <v>413</v>
      </c>
    </row>
    <row r="415" spans="1:1" x14ac:dyDescent="0.35">
      <c r="A415" s="20">
        <v>414</v>
      </c>
    </row>
    <row r="416" spans="1:1" x14ac:dyDescent="0.35">
      <c r="A416" s="20">
        <v>415</v>
      </c>
    </row>
    <row r="417" spans="1:1" x14ac:dyDescent="0.35">
      <c r="A417" s="20">
        <v>416</v>
      </c>
    </row>
    <row r="418" spans="1:1" x14ac:dyDescent="0.35">
      <c r="A418" s="20">
        <v>417</v>
      </c>
    </row>
    <row r="419" spans="1:1" x14ac:dyDescent="0.35">
      <c r="A419" s="20">
        <v>418</v>
      </c>
    </row>
    <row r="420" spans="1:1" x14ac:dyDescent="0.35">
      <c r="A420" s="20">
        <v>419</v>
      </c>
    </row>
    <row r="421" spans="1:1" x14ac:dyDescent="0.35">
      <c r="A421" s="20">
        <v>420</v>
      </c>
    </row>
    <row r="422" spans="1:1" x14ac:dyDescent="0.35">
      <c r="A422" s="20">
        <v>421</v>
      </c>
    </row>
    <row r="423" spans="1:1" x14ac:dyDescent="0.35">
      <c r="A423" s="20">
        <v>422</v>
      </c>
    </row>
    <row r="424" spans="1:1" x14ac:dyDescent="0.35">
      <c r="A424" s="20">
        <v>423</v>
      </c>
    </row>
    <row r="425" spans="1:1" x14ac:dyDescent="0.35">
      <c r="A425" s="20">
        <v>424</v>
      </c>
    </row>
    <row r="426" spans="1:1" x14ac:dyDescent="0.35">
      <c r="A426" s="20">
        <v>425</v>
      </c>
    </row>
    <row r="427" spans="1:1" x14ac:dyDescent="0.35">
      <c r="A427" s="20">
        <v>426</v>
      </c>
    </row>
    <row r="428" spans="1:1" x14ac:dyDescent="0.35">
      <c r="A428" s="20">
        <v>427</v>
      </c>
    </row>
    <row r="429" spans="1:1" x14ac:dyDescent="0.35">
      <c r="A429" s="20">
        <v>428</v>
      </c>
    </row>
    <row r="430" spans="1:1" x14ac:dyDescent="0.35">
      <c r="A430" s="20">
        <v>429</v>
      </c>
    </row>
    <row r="431" spans="1:1" x14ac:dyDescent="0.35">
      <c r="A431" s="20">
        <v>430</v>
      </c>
    </row>
    <row r="432" spans="1:1" x14ac:dyDescent="0.35">
      <c r="A432" s="20">
        <v>431</v>
      </c>
    </row>
    <row r="433" spans="1:1" x14ac:dyDescent="0.35">
      <c r="A433" s="20">
        <v>432</v>
      </c>
    </row>
    <row r="434" spans="1:1" x14ac:dyDescent="0.35">
      <c r="A434" s="20">
        <v>433</v>
      </c>
    </row>
    <row r="435" spans="1:1" x14ac:dyDescent="0.35">
      <c r="A435" s="20">
        <v>434</v>
      </c>
    </row>
    <row r="436" spans="1:1" x14ac:dyDescent="0.35">
      <c r="A436" s="20">
        <v>435</v>
      </c>
    </row>
    <row r="437" spans="1:1" x14ac:dyDescent="0.35">
      <c r="A437" s="20">
        <v>436</v>
      </c>
    </row>
    <row r="438" spans="1:1" x14ac:dyDescent="0.35">
      <c r="A438" s="20">
        <v>437</v>
      </c>
    </row>
    <row r="439" spans="1:1" x14ac:dyDescent="0.35">
      <c r="A439" s="20">
        <v>438</v>
      </c>
    </row>
    <row r="440" spans="1:1" x14ac:dyDescent="0.35">
      <c r="A440" s="20">
        <v>439</v>
      </c>
    </row>
    <row r="441" spans="1:1" x14ac:dyDescent="0.35">
      <c r="A441" s="20">
        <v>440</v>
      </c>
    </row>
    <row r="442" spans="1:1" x14ac:dyDescent="0.35">
      <c r="A442" s="20">
        <v>441</v>
      </c>
    </row>
    <row r="443" spans="1:1" x14ac:dyDescent="0.35">
      <c r="A443" s="20">
        <v>442</v>
      </c>
    </row>
    <row r="444" spans="1:1" x14ac:dyDescent="0.35">
      <c r="A444" s="20">
        <v>443</v>
      </c>
    </row>
    <row r="445" spans="1:1" x14ac:dyDescent="0.35">
      <c r="A445" s="20">
        <v>444</v>
      </c>
    </row>
    <row r="446" spans="1:1" x14ac:dyDescent="0.35">
      <c r="A446" s="20">
        <v>445</v>
      </c>
    </row>
    <row r="447" spans="1:1" x14ac:dyDescent="0.35">
      <c r="A447" s="20">
        <v>446</v>
      </c>
    </row>
    <row r="448" spans="1:1" x14ac:dyDescent="0.35">
      <c r="A448" s="20">
        <v>447</v>
      </c>
    </row>
    <row r="449" spans="1:1" x14ac:dyDescent="0.35">
      <c r="A449" s="20">
        <v>448</v>
      </c>
    </row>
    <row r="450" spans="1:1" x14ac:dyDescent="0.35">
      <c r="A450" s="20">
        <v>449</v>
      </c>
    </row>
    <row r="451" spans="1:1" x14ac:dyDescent="0.35">
      <c r="A451" s="20">
        <v>450</v>
      </c>
    </row>
    <row r="452" spans="1:1" x14ac:dyDescent="0.35">
      <c r="A452" s="20">
        <v>451</v>
      </c>
    </row>
    <row r="453" spans="1:1" x14ac:dyDescent="0.35">
      <c r="A453" s="20">
        <v>452</v>
      </c>
    </row>
    <row r="454" spans="1:1" x14ac:dyDescent="0.35">
      <c r="A454" s="20">
        <v>453</v>
      </c>
    </row>
    <row r="455" spans="1:1" x14ac:dyDescent="0.35">
      <c r="A455" s="20">
        <v>454</v>
      </c>
    </row>
    <row r="456" spans="1:1" x14ac:dyDescent="0.35">
      <c r="A456" s="20">
        <v>455</v>
      </c>
    </row>
    <row r="457" spans="1:1" x14ac:dyDescent="0.35">
      <c r="A457" s="20">
        <v>456</v>
      </c>
    </row>
    <row r="458" spans="1:1" x14ac:dyDescent="0.35">
      <c r="A458" s="20">
        <v>457</v>
      </c>
    </row>
    <row r="459" spans="1:1" x14ac:dyDescent="0.35">
      <c r="A459" s="20">
        <v>458</v>
      </c>
    </row>
    <row r="460" spans="1:1" x14ac:dyDescent="0.35">
      <c r="A460" s="20">
        <v>459</v>
      </c>
    </row>
    <row r="461" spans="1:1" x14ac:dyDescent="0.35">
      <c r="A461" s="20">
        <v>460</v>
      </c>
    </row>
    <row r="462" spans="1:1" x14ac:dyDescent="0.35">
      <c r="A462" s="20">
        <v>461</v>
      </c>
    </row>
    <row r="463" spans="1:1" x14ac:dyDescent="0.35">
      <c r="A463" s="20">
        <v>462</v>
      </c>
    </row>
    <row r="464" spans="1:1" x14ac:dyDescent="0.35">
      <c r="A464" s="20">
        <v>463</v>
      </c>
    </row>
    <row r="465" spans="1:1" x14ac:dyDescent="0.35">
      <c r="A465" s="20">
        <v>464</v>
      </c>
    </row>
    <row r="466" spans="1:1" x14ac:dyDescent="0.35">
      <c r="A466" s="20">
        <v>465</v>
      </c>
    </row>
    <row r="467" spans="1:1" x14ac:dyDescent="0.35">
      <c r="A467" s="20">
        <v>466</v>
      </c>
    </row>
    <row r="468" spans="1:1" x14ac:dyDescent="0.35">
      <c r="A468" s="20">
        <v>467</v>
      </c>
    </row>
    <row r="469" spans="1:1" x14ac:dyDescent="0.35">
      <c r="A469" s="20">
        <v>468</v>
      </c>
    </row>
    <row r="470" spans="1:1" x14ac:dyDescent="0.35">
      <c r="A470" s="20">
        <v>469</v>
      </c>
    </row>
    <row r="471" spans="1:1" x14ac:dyDescent="0.35">
      <c r="A471" s="20">
        <v>470</v>
      </c>
    </row>
    <row r="472" spans="1:1" x14ac:dyDescent="0.35">
      <c r="A472" s="20">
        <v>471</v>
      </c>
    </row>
    <row r="473" spans="1:1" x14ac:dyDescent="0.35">
      <c r="A473" s="20">
        <v>472</v>
      </c>
    </row>
    <row r="474" spans="1:1" x14ac:dyDescent="0.35">
      <c r="A474" s="20">
        <v>473</v>
      </c>
    </row>
    <row r="475" spans="1:1" x14ac:dyDescent="0.35">
      <c r="A475" s="20">
        <v>474</v>
      </c>
    </row>
    <row r="476" spans="1:1" x14ac:dyDescent="0.35">
      <c r="A476" s="20">
        <v>475</v>
      </c>
    </row>
    <row r="477" spans="1:1" x14ac:dyDescent="0.35">
      <c r="A477" s="20">
        <v>476</v>
      </c>
    </row>
    <row r="478" spans="1:1" x14ac:dyDescent="0.35">
      <c r="A478" s="20">
        <v>477</v>
      </c>
    </row>
    <row r="479" spans="1:1" x14ac:dyDescent="0.35">
      <c r="A479" s="20">
        <v>478</v>
      </c>
    </row>
    <row r="480" spans="1:1" x14ac:dyDescent="0.35">
      <c r="A480" s="20">
        <v>479</v>
      </c>
    </row>
    <row r="481" spans="1:1" x14ac:dyDescent="0.35">
      <c r="A481" s="20">
        <v>480</v>
      </c>
    </row>
    <row r="482" spans="1:1" x14ac:dyDescent="0.35">
      <c r="A482" s="20">
        <v>481</v>
      </c>
    </row>
    <row r="483" spans="1:1" x14ac:dyDescent="0.35">
      <c r="A483" s="20">
        <v>482</v>
      </c>
    </row>
    <row r="484" spans="1:1" x14ac:dyDescent="0.35">
      <c r="A484" s="20">
        <v>483</v>
      </c>
    </row>
    <row r="485" spans="1:1" x14ac:dyDescent="0.35">
      <c r="A485" s="20">
        <v>484</v>
      </c>
    </row>
    <row r="486" spans="1:1" x14ac:dyDescent="0.35">
      <c r="A486" s="20">
        <v>485</v>
      </c>
    </row>
    <row r="487" spans="1:1" x14ac:dyDescent="0.35">
      <c r="A487" s="20">
        <v>486</v>
      </c>
    </row>
    <row r="488" spans="1:1" x14ac:dyDescent="0.35">
      <c r="A488" s="20">
        <v>487</v>
      </c>
    </row>
    <row r="489" spans="1:1" x14ac:dyDescent="0.35">
      <c r="A489" s="20">
        <v>488</v>
      </c>
    </row>
    <row r="490" spans="1:1" x14ac:dyDescent="0.35">
      <c r="A490" s="20">
        <v>489</v>
      </c>
    </row>
    <row r="491" spans="1:1" x14ac:dyDescent="0.35">
      <c r="A491" s="20">
        <v>490</v>
      </c>
    </row>
    <row r="492" spans="1:1" x14ac:dyDescent="0.35">
      <c r="A492" s="20">
        <v>491</v>
      </c>
    </row>
    <row r="493" spans="1:1" x14ac:dyDescent="0.35">
      <c r="A493" s="20">
        <v>492</v>
      </c>
    </row>
    <row r="494" spans="1:1" x14ac:dyDescent="0.35">
      <c r="A494" s="20">
        <v>493</v>
      </c>
    </row>
    <row r="495" spans="1:1" x14ac:dyDescent="0.35">
      <c r="A495" s="20">
        <v>494</v>
      </c>
    </row>
    <row r="496" spans="1:1" x14ac:dyDescent="0.35">
      <c r="A496" s="20">
        <v>495</v>
      </c>
    </row>
    <row r="497" spans="1:1" x14ac:dyDescent="0.35">
      <c r="A497" s="20">
        <v>496</v>
      </c>
    </row>
    <row r="498" spans="1:1" x14ac:dyDescent="0.35">
      <c r="A498" s="20">
        <v>497</v>
      </c>
    </row>
    <row r="499" spans="1:1" x14ac:dyDescent="0.35">
      <c r="A499" s="20">
        <v>498</v>
      </c>
    </row>
    <row r="500" spans="1:1" x14ac:dyDescent="0.35">
      <c r="A500" s="20">
        <v>499</v>
      </c>
    </row>
    <row r="501" spans="1:1" x14ac:dyDescent="0.35">
      <c r="A501" s="20">
        <v>500</v>
      </c>
    </row>
    <row r="502" spans="1:1" x14ac:dyDescent="0.35">
      <c r="A502" s="20">
        <v>501</v>
      </c>
    </row>
    <row r="503" spans="1:1" x14ac:dyDescent="0.35">
      <c r="A503" s="20">
        <v>502</v>
      </c>
    </row>
    <row r="504" spans="1:1" x14ac:dyDescent="0.35">
      <c r="A504" s="20">
        <v>503</v>
      </c>
    </row>
    <row r="505" spans="1:1" x14ac:dyDescent="0.35">
      <c r="A505" s="20">
        <v>504</v>
      </c>
    </row>
    <row r="506" spans="1:1" x14ac:dyDescent="0.35">
      <c r="A506" s="20">
        <v>505</v>
      </c>
    </row>
    <row r="507" spans="1:1" x14ac:dyDescent="0.35">
      <c r="A507" s="20">
        <v>506</v>
      </c>
    </row>
    <row r="508" spans="1:1" x14ac:dyDescent="0.35">
      <c r="A508" s="20">
        <v>507</v>
      </c>
    </row>
    <row r="509" spans="1:1" x14ac:dyDescent="0.35">
      <c r="A509" s="20">
        <v>508</v>
      </c>
    </row>
    <row r="510" spans="1:1" x14ac:dyDescent="0.35">
      <c r="A510" s="20">
        <v>509</v>
      </c>
    </row>
    <row r="511" spans="1:1" x14ac:dyDescent="0.35">
      <c r="A511" s="20">
        <v>510</v>
      </c>
    </row>
    <row r="512" spans="1:1" x14ac:dyDescent="0.35">
      <c r="A512" s="20">
        <v>511</v>
      </c>
    </row>
    <row r="513" spans="1:1" x14ac:dyDescent="0.35">
      <c r="A513" s="20">
        <v>512</v>
      </c>
    </row>
    <row r="514" spans="1:1" x14ac:dyDescent="0.35">
      <c r="A514" s="20">
        <v>513</v>
      </c>
    </row>
    <row r="515" spans="1:1" x14ac:dyDescent="0.35">
      <c r="A515" s="20">
        <v>514</v>
      </c>
    </row>
    <row r="516" spans="1:1" x14ac:dyDescent="0.35">
      <c r="A516" s="20">
        <v>515</v>
      </c>
    </row>
    <row r="517" spans="1:1" x14ac:dyDescent="0.35">
      <c r="A517" s="20">
        <v>516</v>
      </c>
    </row>
    <row r="518" spans="1:1" x14ac:dyDescent="0.35">
      <c r="A518" s="20">
        <v>517</v>
      </c>
    </row>
    <row r="519" spans="1:1" x14ac:dyDescent="0.35">
      <c r="A519" s="20">
        <v>518</v>
      </c>
    </row>
    <row r="520" spans="1:1" x14ac:dyDescent="0.35">
      <c r="A520" s="20">
        <v>519</v>
      </c>
    </row>
    <row r="521" spans="1:1" x14ac:dyDescent="0.35">
      <c r="A521" s="20">
        <v>520</v>
      </c>
    </row>
    <row r="522" spans="1:1" x14ac:dyDescent="0.35">
      <c r="A522" s="20">
        <v>521</v>
      </c>
    </row>
    <row r="523" spans="1:1" x14ac:dyDescent="0.35">
      <c r="A523" s="20">
        <v>522</v>
      </c>
    </row>
    <row r="524" spans="1:1" x14ac:dyDescent="0.35">
      <c r="A524" s="20">
        <v>523</v>
      </c>
    </row>
    <row r="525" spans="1:1" x14ac:dyDescent="0.35">
      <c r="A525" s="20">
        <v>524</v>
      </c>
    </row>
    <row r="526" spans="1:1" x14ac:dyDescent="0.35">
      <c r="A526" s="20">
        <v>525</v>
      </c>
    </row>
    <row r="527" spans="1:1" x14ac:dyDescent="0.35">
      <c r="A527" s="20">
        <v>526</v>
      </c>
    </row>
    <row r="528" spans="1:1" x14ac:dyDescent="0.35">
      <c r="A528" s="20">
        <v>527</v>
      </c>
    </row>
    <row r="529" spans="1:1" x14ac:dyDescent="0.35">
      <c r="A529" s="20">
        <v>528</v>
      </c>
    </row>
    <row r="530" spans="1:1" x14ac:dyDescent="0.35">
      <c r="A530" s="20">
        <v>529</v>
      </c>
    </row>
    <row r="531" spans="1:1" x14ac:dyDescent="0.35">
      <c r="A531" s="20">
        <v>530</v>
      </c>
    </row>
    <row r="532" spans="1:1" x14ac:dyDescent="0.35">
      <c r="A532" s="20">
        <v>531</v>
      </c>
    </row>
    <row r="533" spans="1:1" x14ac:dyDescent="0.35">
      <c r="A533" s="20">
        <v>532</v>
      </c>
    </row>
    <row r="534" spans="1:1" x14ac:dyDescent="0.35">
      <c r="A534" s="20">
        <v>533</v>
      </c>
    </row>
    <row r="535" spans="1:1" x14ac:dyDescent="0.35">
      <c r="A535" s="20">
        <v>534</v>
      </c>
    </row>
    <row r="536" spans="1:1" x14ac:dyDescent="0.35">
      <c r="A536" s="20">
        <v>535</v>
      </c>
    </row>
    <row r="537" spans="1:1" x14ac:dyDescent="0.35">
      <c r="A537" s="20">
        <v>536</v>
      </c>
    </row>
    <row r="538" spans="1:1" x14ac:dyDescent="0.35">
      <c r="A538" s="20">
        <v>537</v>
      </c>
    </row>
    <row r="539" spans="1:1" x14ac:dyDescent="0.35">
      <c r="A539" s="20">
        <v>538</v>
      </c>
    </row>
    <row r="540" spans="1:1" x14ac:dyDescent="0.35">
      <c r="A540" s="20">
        <v>539</v>
      </c>
    </row>
    <row r="541" spans="1:1" x14ac:dyDescent="0.35">
      <c r="A541" s="20">
        <v>540</v>
      </c>
    </row>
    <row r="542" spans="1:1" x14ac:dyDescent="0.35">
      <c r="A542" s="20">
        <v>541</v>
      </c>
    </row>
    <row r="543" spans="1:1" x14ac:dyDescent="0.35">
      <c r="A543" s="20">
        <v>542</v>
      </c>
    </row>
    <row r="544" spans="1:1" x14ac:dyDescent="0.35">
      <c r="A544" s="20">
        <v>543</v>
      </c>
    </row>
    <row r="545" spans="1:1" x14ac:dyDescent="0.35">
      <c r="A545" s="20">
        <v>544</v>
      </c>
    </row>
    <row r="546" spans="1:1" x14ac:dyDescent="0.35">
      <c r="A546" s="20">
        <v>545</v>
      </c>
    </row>
    <row r="547" spans="1:1" x14ac:dyDescent="0.35">
      <c r="A547" s="20">
        <v>546</v>
      </c>
    </row>
    <row r="548" spans="1:1" x14ac:dyDescent="0.35">
      <c r="A548" s="20">
        <v>547</v>
      </c>
    </row>
    <row r="549" spans="1:1" x14ac:dyDescent="0.35">
      <c r="A549" s="20">
        <v>548</v>
      </c>
    </row>
    <row r="550" spans="1:1" x14ac:dyDescent="0.35">
      <c r="A550" s="20">
        <v>549</v>
      </c>
    </row>
    <row r="551" spans="1:1" x14ac:dyDescent="0.35">
      <c r="A551" s="20">
        <v>550</v>
      </c>
    </row>
    <row r="552" spans="1:1" x14ac:dyDescent="0.35">
      <c r="A552" s="20">
        <v>551</v>
      </c>
    </row>
    <row r="553" spans="1:1" x14ac:dyDescent="0.35">
      <c r="A553" s="20">
        <v>552</v>
      </c>
    </row>
    <row r="554" spans="1:1" x14ac:dyDescent="0.35">
      <c r="A554" s="20">
        <v>553</v>
      </c>
    </row>
    <row r="555" spans="1:1" x14ac:dyDescent="0.35">
      <c r="A555" s="20">
        <v>554</v>
      </c>
    </row>
    <row r="556" spans="1:1" x14ac:dyDescent="0.35">
      <c r="A556" s="20">
        <v>555</v>
      </c>
    </row>
    <row r="557" spans="1:1" x14ac:dyDescent="0.35">
      <c r="A557" s="20">
        <v>556</v>
      </c>
    </row>
    <row r="558" spans="1:1" x14ac:dyDescent="0.35">
      <c r="A558" s="20">
        <v>557</v>
      </c>
    </row>
    <row r="559" spans="1:1" x14ac:dyDescent="0.35">
      <c r="A559" s="20">
        <v>558</v>
      </c>
    </row>
    <row r="560" spans="1:1" x14ac:dyDescent="0.35">
      <c r="A560" s="20">
        <v>559</v>
      </c>
    </row>
    <row r="561" spans="1:1" x14ac:dyDescent="0.35">
      <c r="A561" s="20">
        <v>560</v>
      </c>
    </row>
    <row r="562" spans="1:1" x14ac:dyDescent="0.35">
      <c r="A562" s="20">
        <v>561</v>
      </c>
    </row>
    <row r="563" spans="1:1" x14ac:dyDescent="0.35">
      <c r="A563" s="20">
        <v>562</v>
      </c>
    </row>
    <row r="564" spans="1:1" x14ac:dyDescent="0.35">
      <c r="A564" s="20">
        <v>563</v>
      </c>
    </row>
    <row r="565" spans="1:1" x14ac:dyDescent="0.35">
      <c r="A565" s="20">
        <v>564</v>
      </c>
    </row>
    <row r="566" spans="1:1" x14ac:dyDescent="0.35">
      <c r="A566" s="20">
        <v>565</v>
      </c>
    </row>
    <row r="567" spans="1:1" x14ac:dyDescent="0.35">
      <c r="A567" s="20">
        <v>566</v>
      </c>
    </row>
    <row r="568" spans="1:1" x14ac:dyDescent="0.35">
      <c r="A568" s="20">
        <v>567</v>
      </c>
    </row>
    <row r="569" spans="1:1" x14ac:dyDescent="0.35">
      <c r="A569" s="20">
        <v>568</v>
      </c>
    </row>
    <row r="570" spans="1:1" x14ac:dyDescent="0.35">
      <c r="A570" s="20">
        <v>569</v>
      </c>
    </row>
    <row r="571" spans="1:1" x14ac:dyDescent="0.35">
      <c r="A571" s="20">
        <v>570</v>
      </c>
    </row>
    <row r="572" spans="1:1" x14ac:dyDescent="0.35">
      <c r="A572" s="20">
        <v>571</v>
      </c>
    </row>
    <row r="573" spans="1:1" x14ac:dyDescent="0.35">
      <c r="A573" s="20">
        <v>572</v>
      </c>
    </row>
    <row r="574" spans="1:1" x14ac:dyDescent="0.35">
      <c r="A574" s="20">
        <v>573</v>
      </c>
    </row>
    <row r="575" spans="1:1" x14ac:dyDescent="0.35">
      <c r="A575" s="20">
        <v>574</v>
      </c>
    </row>
    <row r="576" spans="1:1" x14ac:dyDescent="0.35">
      <c r="A576" s="20">
        <v>575</v>
      </c>
    </row>
    <row r="577" spans="1:1" x14ac:dyDescent="0.35">
      <c r="A577" s="20">
        <v>576</v>
      </c>
    </row>
    <row r="578" spans="1:1" x14ac:dyDescent="0.35">
      <c r="A578" s="20">
        <v>577</v>
      </c>
    </row>
    <row r="579" spans="1:1" x14ac:dyDescent="0.35">
      <c r="A579" s="20">
        <v>578</v>
      </c>
    </row>
    <row r="580" spans="1:1" x14ac:dyDescent="0.35">
      <c r="A580" s="20">
        <v>579</v>
      </c>
    </row>
    <row r="581" spans="1:1" x14ac:dyDescent="0.35">
      <c r="A581" s="20">
        <v>580</v>
      </c>
    </row>
    <row r="582" spans="1:1" x14ac:dyDescent="0.35">
      <c r="A582" s="20">
        <v>581</v>
      </c>
    </row>
    <row r="583" spans="1:1" x14ac:dyDescent="0.35">
      <c r="A583" s="20">
        <v>582</v>
      </c>
    </row>
    <row r="584" spans="1:1" x14ac:dyDescent="0.35">
      <c r="A584" s="20">
        <v>583</v>
      </c>
    </row>
    <row r="585" spans="1:1" x14ac:dyDescent="0.35">
      <c r="A585" s="20">
        <v>584</v>
      </c>
    </row>
    <row r="586" spans="1:1" x14ac:dyDescent="0.35">
      <c r="A586" s="20">
        <v>585</v>
      </c>
    </row>
    <row r="587" spans="1:1" x14ac:dyDescent="0.35">
      <c r="A587" s="20">
        <v>586</v>
      </c>
    </row>
    <row r="588" spans="1:1" x14ac:dyDescent="0.35">
      <c r="A588" s="20">
        <v>587</v>
      </c>
    </row>
    <row r="589" spans="1:1" x14ac:dyDescent="0.35">
      <c r="A589" s="20">
        <v>588</v>
      </c>
    </row>
    <row r="590" spans="1:1" x14ac:dyDescent="0.35">
      <c r="A590" s="20">
        <v>589</v>
      </c>
    </row>
    <row r="591" spans="1:1" x14ac:dyDescent="0.35">
      <c r="A591" s="20">
        <v>590</v>
      </c>
    </row>
    <row r="592" spans="1:1" x14ac:dyDescent="0.35">
      <c r="A592" s="20">
        <v>591</v>
      </c>
    </row>
    <row r="593" spans="1:1" x14ac:dyDescent="0.35">
      <c r="A593" s="20">
        <v>592</v>
      </c>
    </row>
    <row r="594" spans="1:1" x14ac:dyDescent="0.35">
      <c r="A594" s="20">
        <v>593</v>
      </c>
    </row>
    <row r="595" spans="1:1" x14ac:dyDescent="0.35">
      <c r="A595" s="20">
        <v>594</v>
      </c>
    </row>
    <row r="596" spans="1:1" x14ac:dyDescent="0.35">
      <c r="A596" s="20">
        <v>595</v>
      </c>
    </row>
    <row r="597" spans="1:1" x14ac:dyDescent="0.35">
      <c r="A597" s="20">
        <v>596</v>
      </c>
    </row>
    <row r="598" spans="1:1" x14ac:dyDescent="0.35">
      <c r="A598" s="20">
        <v>597</v>
      </c>
    </row>
    <row r="599" spans="1:1" x14ac:dyDescent="0.35">
      <c r="A599" s="20">
        <v>598</v>
      </c>
    </row>
    <row r="600" spans="1:1" x14ac:dyDescent="0.35">
      <c r="A600" s="20">
        <v>599</v>
      </c>
    </row>
    <row r="601" spans="1:1" x14ac:dyDescent="0.35">
      <c r="A601" s="20">
        <v>600</v>
      </c>
    </row>
    <row r="602" spans="1:1" x14ac:dyDescent="0.35">
      <c r="A602" s="20">
        <v>601</v>
      </c>
    </row>
    <row r="603" spans="1:1" x14ac:dyDescent="0.35">
      <c r="A603" s="20">
        <v>602</v>
      </c>
    </row>
    <row r="604" spans="1:1" x14ac:dyDescent="0.35">
      <c r="A604" s="20">
        <v>603</v>
      </c>
    </row>
    <row r="605" spans="1:1" x14ac:dyDescent="0.35">
      <c r="A605" s="20">
        <v>604</v>
      </c>
    </row>
    <row r="606" spans="1:1" x14ac:dyDescent="0.35">
      <c r="A606" s="20">
        <v>605</v>
      </c>
    </row>
    <row r="607" spans="1:1" x14ac:dyDescent="0.35">
      <c r="A607" s="20">
        <v>606</v>
      </c>
    </row>
    <row r="608" spans="1:1" x14ac:dyDescent="0.35">
      <c r="A608" s="20">
        <v>607</v>
      </c>
    </row>
    <row r="609" spans="1:1" x14ac:dyDescent="0.35">
      <c r="A609" s="20">
        <v>608</v>
      </c>
    </row>
    <row r="610" spans="1:1" x14ac:dyDescent="0.35">
      <c r="A610" s="20">
        <v>609</v>
      </c>
    </row>
    <row r="611" spans="1:1" x14ac:dyDescent="0.35">
      <c r="A611" s="20">
        <v>610</v>
      </c>
    </row>
    <row r="612" spans="1:1" x14ac:dyDescent="0.35">
      <c r="A612" s="20">
        <v>611</v>
      </c>
    </row>
    <row r="613" spans="1:1" x14ac:dyDescent="0.35">
      <c r="A613" s="20">
        <v>612</v>
      </c>
    </row>
    <row r="614" spans="1:1" x14ac:dyDescent="0.35">
      <c r="A614" s="20">
        <v>613</v>
      </c>
    </row>
    <row r="615" spans="1:1" x14ac:dyDescent="0.35">
      <c r="A615" s="20">
        <v>614</v>
      </c>
    </row>
    <row r="616" spans="1:1" x14ac:dyDescent="0.35">
      <c r="A616" s="20">
        <v>615</v>
      </c>
    </row>
    <row r="617" spans="1:1" x14ac:dyDescent="0.35">
      <c r="A617" s="20">
        <v>616</v>
      </c>
    </row>
    <row r="618" spans="1:1" x14ac:dyDescent="0.35">
      <c r="A618" s="20">
        <v>617</v>
      </c>
    </row>
    <row r="619" spans="1:1" x14ac:dyDescent="0.35">
      <c r="A619" s="20">
        <v>618</v>
      </c>
    </row>
    <row r="620" spans="1:1" x14ac:dyDescent="0.35">
      <c r="A620" s="20">
        <v>619</v>
      </c>
    </row>
    <row r="621" spans="1:1" x14ac:dyDescent="0.35">
      <c r="A621" s="20">
        <v>620</v>
      </c>
    </row>
    <row r="622" spans="1:1" x14ac:dyDescent="0.35">
      <c r="A622" s="20">
        <v>621</v>
      </c>
    </row>
    <row r="623" spans="1:1" x14ac:dyDescent="0.35">
      <c r="A623" s="20">
        <v>622</v>
      </c>
    </row>
    <row r="624" spans="1:1" x14ac:dyDescent="0.35">
      <c r="A624" s="20">
        <v>623</v>
      </c>
    </row>
    <row r="625" spans="1:1" x14ac:dyDescent="0.35">
      <c r="A625" s="20">
        <v>624</v>
      </c>
    </row>
    <row r="626" spans="1:1" x14ac:dyDescent="0.35">
      <c r="A626" s="20">
        <v>625</v>
      </c>
    </row>
    <row r="627" spans="1:1" x14ac:dyDescent="0.35">
      <c r="A627" s="20">
        <v>626</v>
      </c>
    </row>
    <row r="628" spans="1:1" x14ac:dyDescent="0.35">
      <c r="A628" s="20">
        <v>627</v>
      </c>
    </row>
    <row r="629" spans="1:1" x14ac:dyDescent="0.35">
      <c r="A629" s="20">
        <v>628</v>
      </c>
    </row>
    <row r="630" spans="1:1" x14ac:dyDescent="0.35">
      <c r="A630" s="20">
        <v>629</v>
      </c>
    </row>
    <row r="631" spans="1:1" x14ac:dyDescent="0.35">
      <c r="A631" s="20">
        <v>630</v>
      </c>
    </row>
    <row r="632" spans="1:1" x14ac:dyDescent="0.35">
      <c r="A632" s="20">
        <v>631</v>
      </c>
    </row>
    <row r="633" spans="1:1" x14ac:dyDescent="0.35">
      <c r="A633" s="20">
        <v>632</v>
      </c>
    </row>
    <row r="634" spans="1:1" x14ac:dyDescent="0.35">
      <c r="A634" s="20">
        <v>633</v>
      </c>
    </row>
    <row r="635" spans="1:1" x14ac:dyDescent="0.35">
      <c r="A635" s="20">
        <v>634</v>
      </c>
    </row>
    <row r="636" spans="1:1" x14ac:dyDescent="0.35">
      <c r="A636" s="20">
        <v>635</v>
      </c>
    </row>
    <row r="637" spans="1:1" x14ac:dyDescent="0.35">
      <c r="A637" s="20">
        <v>636</v>
      </c>
    </row>
    <row r="638" spans="1:1" x14ac:dyDescent="0.35">
      <c r="A638" s="20">
        <v>637</v>
      </c>
    </row>
    <row r="639" spans="1:1" x14ac:dyDescent="0.35">
      <c r="A639" s="20">
        <v>638</v>
      </c>
    </row>
    <row r="640" spans="1:1" x14ac:dyDescent="0.35">
      <c r="A640" s="20">
        <v>639</v>
      </c>
    </row>
    <row r="641" spans="1:1" x14ac:dyDescent="0.35">
      <c r="A641" s="20">
        <v>640</v>
      </c>
    </row>
    <row r="642" spans="1:1" x14ac:dyDescent="0.35">
      <c r="A642" s="20">
        <v>641</v>
      </c>
    </row>
    <row r="643" spans="1:1" x14ac:dyDescent="0.35">
      <c r="A643" s="20">
        <v>642</v>
      </c>
    </row>
    <row r="644" spans="1:1" x14ac:dyDescent="0.35">
      <c r="A644" s="20">
        <v>643</v>
      </c>
    </row>
    <row r="645" spans="1:1" x14ac:dyDescent="0.35">
      <c r="A645" s="20">
        <v>644</v>
      </c>
    </row>
    <row r="646" spans="1:1" x14ac:dyDescent="0.35">
      <c r="A646" s="20">
        <v>645</v>
      </c>
    </row>
    <row r="647" spans="1:1" x14ac:dyDescent="0.35">
      <c r="A647" s="20">
        <v>646</v>
      </c>
    </row>
    <row r="648" spans="1:1" x14ac:dyDescent="0.35">
      <c r="A648" s="20">
        <v>647</v>
      </c>
    </row>
    <row r="649" spans="1:1" x14ac:dyDescent="0.35">
      <c r="A649" s="20">
        <v>648</v>
      </c>
    </row>
    <row r="650" spans="1:1" x14ac:dyDescent="0.35">
      <c r="A650" s="20">
        <v>649</v>
      </c>
    </row>
    <row r="651" spans="1:1" x14ac:dyDescent="0.35">
      <c r="A651" s="20">
        <v>650</v>
      </c>
    </row>
    <row r="652" spans="1:1" x14ac:dyDescent="0.35">
      <c r="A652" s="20">
        <v>651</v>
      </c>
    </row>
    <row r="653" spans="1:1" x14ac:dyDescent="0.35">
      <c r="A653" s="20">
        <v>652</v>
      </c>
    </row>
    <row r="654" spans="1:1" x14ac:dyDescent="0.35">
      <c r="A654" s="20">
        <v>653</v>
      </c>
    </row>
    <row r="655" spans="1:1" x14ac:dyDescent="0.35">
      <c r="A655" s="20">
        <v>654</v>
      </c>
    </row>
    <row r="656" spans="1:1" x14ac:dyDescent="0.35">
      <c r="A656" s="20">
        <v>655</v>
      </c>
    </row>
    <row r="657" spans="1:1" x14ac:dyDescent="0.35">
      <c r="A657" s="20">
        <v>656</v>
      </c>
    </row>
    <row r="658" spans="1:1" x14ac:dyDescent="0.35">
      <c r="A658" s="20">
        <v>657</v>
      </c>
    </row>
    <row r="659" spans="1:1" x14ac:dyDescent="0.35">
      <c r="A659" s="20">
        <v>658</v>
      </c>
    </row>
    <row r="660" spans="1:1" x14ac:dyDescent="0.35">
      <c r="A660" s="20">
        <v>659</v>
      </c>
    </row>
    <row r="661" spans="1:1" x14ac:dyDescent="0.35">
      <c r="A661" s="20">
        <v>660</v>
      </c>
    </row>
    <row r="662" spans="1:1" x14ac:dyDescent="0.35">
      <c r="A662" s="20">
        <v>661</v>
      </c>
    </row>
    <row r="663" spans="1:1" x14ac:dyDescent="0.35">
      <c r="A663" s="20">
        <v>662</v>
      </c>
    </row>
    <row r="664" spans="1:1" x14ac:dyDescent="0.35">
      <c r="A664" s="20">
        <v>663</v>
      </c>
    </row>
    <row r="665" spans="1:1" x14ac:dyDescent="0.35">
      <c r="A665" s="20">
        <v>664</v>
      </c>
    </row>
    <row r="666" spans="1:1" x14ac:dyDescent="0.35">
      <c r="A666" s="20">
        <v>665</v>
      </c>
    </row>
    <row r="667" spans="1:1" x14ac:dyDescent="0.35">
      <c r="A667" s="20">
        <v>666</v>
      </c>
    </row>
    <row r="668" spans="1:1" x14ac:dyDescent="0.35">
      <c r="A668" s="20">
        <v>667</v>
      </c>
    </row>
    <row r="669" spans="1:1" x14ac:dyDescent="0.35">
      <c r="A669" s="20">
        <v>668</v>
      </c>
    </row>
    <row r="670" spans="1:1" x14ac:dyDescent="0.35">
      <c r="A670" s="20">
        <v>669</v>
      </c>
    </row>
    <row r="671" spans="1:1" x14ac:dyDescent="0.35">
      <c r="A671" s="20">
        <v>670</v>
      </c>
    </row>
    <row r="672" spans="1:1" x14ac:dyDescent="0.35">
      <c r="A672" s="20">
        <v>671</v>
      </c>
    </row>
    <row r="673" spans="1:1" x14ac:dyDescent="0.35">
      <c r="A673" s="20">
        <v>672</v>
      </c>
    </row>
    <row r="674" spans="1:1" x14ac:dyDescent="0.35">
      <c r="A674" s="20">
        <v>673</v>
      </c>
    </row>
    <row r="675" spans="1:1" x14ac:dyDescent="0.35">
      <c r="A675" s="20">
        <v>674</v>
      </c>
    </row>
    <row r="676" spans="1:1" x14ac:dyDescent="0.35">
      <c r="A676" s="20">
        <v>675</v>
      </c>
    </row>
    <row r="677" spans="1:1" x14ac:dyDescent="0.35">
      <c r="A677" s="20">
        <v>676</v>
      </c>
    </row>
    <row r="678" spans="1:1" x14ac:dyDescent="0.35">
      <c r="A678" s="20">
        <v>677</v>
      </c>
    </row>
    <row r="679" spans="1:1" x14ac:dyDescent="0.35">
      <c r="A679" s="20">
        <v>678</v>
      </c>
    </row>
    <row r="680" spans="1:1" x14ac:dyDescent="0.35">
      <c r="A680" s="20">
        <v>679</v>
      </c>
    </row>
    <row r="681" spans="1:1" x14ac:dyDescent="0.35">
      <c r="A681" s="20">
        <v>680</v>
      </c>
    </row>
    <row r="682" spans="1:1" x14ac:dyDescent="0.35">
      <c r="A682" s="20">
        <v>681</v>
      </c>
    </row>
    <row r="683" spans="1:1" x14ac:dyDescent="0.35">
      <c r="A683" s="20">
        <v>682</v>
      </c>
    </row>
    <row r="684" spans="1:1" x14ac:dyDescent="0.35">
      <c r="A684" s="20">
        <v>683</v>
      </c>
    </row>
    <row r="685" spans="1:1" x14ac:dyDescent="0.35">
      <c r="A685" s="20">
        <v>684</v>
      </c>
    </row>
    <row r="686" spans="1:1" x14ac:dyDescent="0.35">
      <c r="A686" s="20">
        <v>685</v>
      </c>
    </row>
    <row r="687" spans="1:1" x14ac:dyDescent="0.35">
      <c r="A687" s="20">
        <v>686</v>
      </c>
    </row>
    <row r="688" spans="1:1" x14ac:dyDescent="0.35">
      <c r="A688" s="20">
        <v>687</v>
      </c>
    </row>
    <row r="689" spans="1:1" x14ac:dyDescent="0.35">
      <c r="A689" s="20">
        <v>688</v>
      </c>
    </row>
    <row r="690" spans="1:1" x14ac:dyDescent="0.35">
      <c r="A690" s="20">
        <v>689</v>
      </c>
    </row>
    <row r="691" spans="1:1" x14ac:dyDescent="0.35">
      <c r="A691" s="20">
        <v>690</v>
      </c>
    </row>
    <row r="692" spans="1:1" x14ac:dyDescent="0.35">
      <c r="A692" s="20">
        <v>691</v>
      </c>
    </row>
    <row r="693" spans="1:1" x14ac:dyDescent="0.35">
      <c r="A693" s="20">
        <v>692</v>
      </c>
    </row>
    <row r="694" spans="1:1" x14ac:dyDescent="0.35">
      <c r="A694" s="20">
        <v>693</v>
      </c>
    </row>
    <row r="695" spans="1:1" x14ac:dyDescent="0.35">
      <c r="A695" s="20">
        <v>694</v>
      </c>
    </row>
    <row r="696" spans="1:1" x14ac:dyDescent="0.35">
      <c r="A696" s="20">
        <v>695</v>
      </c>
    </row>
    <row r="697" spans="1:1" x14ac:dyDescent="0.35">
      <c r="A697" s="20">
        <v>696</v>
      </c>
    </row>
    <row r="698" spans="1:1" x14ac:dyDescent="0.35">
      <c r="A698" s="20">
        <v>697</v>
      </c>
    </row>
    <row r="699" spans="1:1" x14ac:dyDescent="0.35">
      <c r="A699" s="20">
        <v>698</v>
      </c>
    </row>
    <row r="700" spans="1:1" x14ac:dyDescent="0.35">
      <c r="A700" s="20">
        <v>699</v>
      </c>
    </row>
    <row r="701" spans="1:1" x14ac:dyDescent="0.35">
      <c r="A701" s="20">
        <v>700</v>
      </c>
    </row>
    <row r="702" spans="1:1" x14ac:dyDescent="0.35">
      <c r="A702" s="20">
        <v>701</v>
      </c>
    </row>
    <row r="703" spans="1:1" x14ac:dyDescent="0.35">
      <c r="A703" s="20">
        <v>702</v>
      </c>
    </row>
    <row r="704" spans="1:1" x14ac:dyDescent="0.35">
      <c r="A704" s="20">
        <v>703</v>
      </c>
    </row>
    <row r="705" spans="1:1" x14ac:dyDescent="0.35">
      <c r="A705" s="20">
        <v>704</v>
      </c>
    </row>
    <row r="706" spans="1:1" x14ac:dyDescent="0.35">
      <c r="A706" s="20">
        <v>705</v>
      </c>
    </row>
    <row r="707" spans="1:1" x14ac:dyDescent="0.35">
      <c r="A707" s="20">
        <v>706</v>
      </c>
    </row>
    <row r="708" spans="1:1" x14ac:dyDescent="0.35">
      <c r="A708" s="20">
        <v>707</v>
      </c>
    </row>
    <row r="709" spans="1:1" x14ac:dyDescent="0.35">
      <c r="A709" s="20">
        <v>708</v>
      </c>
    </row>
    <row r="710" spans="1:1" x14ac:dyDescent="0.35">
      <c r="A710" s="20">
        <v>709</v>
      </c>
    </row>
    <row r="711" spans="1:1" x14ac:dyDescent="0.35">
      <c r="A711" s="20">
        <v>710</v>
      </c>
    </row>
    <row r="712" spans="1:1" x14ac:dyDescent="0.35">
      <c r="A712" s="20">
        <v>711</v>
      </c>
    </row>
    <row r="713" spans="1:1" x14ac:dyDescent="0.35">
      <c r="A713" s="20">
        <v>712</v>
      </c>
    </row>
    <row r="714" spans="1:1" x14ac:dyDescent="0.35">
      <c r="A714" s="20">
        <v>713</v>
      </c>
    </row>
    <row r="715" spans="1:1" x14ac:dyDescent="0.35">
      <c r="A715" s="20">
        <v>714</v>
      </c>
    </row>
    <row r="716" spans="1:1" x14ac:dyDescent="0.35">
      <c r="A716" s="20">
        <v>715</v>
      </c>
    </row>
    <row r="717" spans="1:1" x14ac:dyDescent="0.35">
      <c r="A717" s="20">
        <v>716</v>
      </c>
    </row>
    <row r="718" spans="1:1" x14ac:dyDescent="0.35">
      <c r="A718" s="20">
        <v>717</v>
      </c>
    </row>
    <row r="719" spans="1:1" x14ac:dyDescent="0.35">
      <c r="A719" s="20">
        <v>718</v>
      </c>
    </row>
    <row r="720" spans="1:1" x14ac:dyDescent="0.35">
      <c r="A720" s="20">
        <v>719</v>
      </c>
    </row>
    <row r="721" spans="1:1" x14ac:dyDescent="0.35">
      <c r="A721" s="20">
        <v>720</v>
      </c>
    </row>
    <row r="722" spans="1:1" x14ac:dyDescent="0.35">
      <c r="A722" s="20">
        <v>721</v>
      </c>
    </row>
    <row r="723" spans="1:1" x14ac:dyDescent="0.35">
      <c r="A723" s="20">
        <v>722</v>
      </c>
    </row>
    <row r="724" spans="1:1" x14ac:dyDescent="0.35">
      <c r="A724" s="20">
        <v>723</v>
      </c>
    </row>
    <row r="725" spans="1:1" x14ac:dyDescent="0.35">
      <c r="A725" s="20">
        <v>724</v>
      </c>
    </row>
    <row r="726" spans="1:1" x14ac:dyDescent="0.35">
      <c r="A726" s="20">
        <v>725</v>
      </c>
    </row>
    <row r="727" spans="1:1" x14ac:dyDescent="0.35">
      <c r="A727" s="20">
        <v>726</v>
      </c>
    </row>
    <row r="728" spans="1:1" x14ac:dyDescent="0.35">
      <c r="A728" s="20">
        <v>727</v>
      </c>
    </row>
    <row r="729" spans="1:1" x14ac:dyDescent="0.35">
      <c r="A729" s="20">
        <v>728</v>
      </c>
    </row>
    <row r="730" spans="1:1" x14ac:dyDescent="0.35">
      <c r="A730" s="20">
        <v>729</v>
      </c>
    </row>
    <row r="731" spans="1:1" x14ac:dyDescent="0.35">
      <c r="A731" s="20">
        <v>730</v>
      </c>
    </row>
    <row r="732" spans="1:1" x14ac:dyDescent="0.35">
      <c r="A732" s="20">
        <v>731</v>
      </c>
    </row>
    <row r="733" spans="1:1" x14ac:dyDescent="0.35">
      <c r="A733" s="20">
        <v>732</v>
      </c>
    </row>
    <row r="734" spans="1:1" x14ac:dyDescent="0.35">
      <c r="A734" s="20">
        <v>733</v>
      </c>
    </row>
    <row r="735" spans="1:1" x14ac:dyDescent="0.35">
      <c r="A735" s="20">
        <v>734</v>
      </c>
    </row>
    <row r="736" spans="1:1" x14ac:dyDescent="0.35">
      <c r="A736" s="20">
        <v>735</v>
      </c>
    </row>
    <row r="737" spans="1:1" x14ac:dyDescent="0.35">
      <c r="A737" s="20">
        <v>736</v>
      </c>
    </row>
    <row r="738" spans="1:1" x14ac:dyDescent="0.35">
      <c r="A738" s="20">
        <v>737</v>
      </c>
    </row>
    <row r="739" spans="1:1" x14ac:dyDescent="0.35">
      <c r="A739" s="20">
        <v>738</v>
      </c>
    </row>
    <row r="740" spans="1:1" x14ac:dyDescent="0.35">
      <c r="A740" s="20">
        <v>739</v>
      </c>
    </row>
    <row r="741" spans="1:1" x14ac:dyDescent="0.35">
      <c r="A741" s="20">
        <v>740</v>
      </c>
    </row>
    <row r="742" spans="1:1" x14ac:dyDescent="0.35">
      <c r="A742" s="20">
        <v>741</v>
      </c>
    </row>
    <row r="743" spans="1:1" x14ac:dyDescent="0.35">
      <c r="A743" s="20">
        <v>742</v>
      </c>
    </row>
    <row r="744" spans="1:1" x14ac:dyDescent="0.35">
      <c r="A744" s="20">
        <v>743</v>
      </c>
    </row>
    <row r="745" spans="1:1" x14ac:dyDescent="0.35">
      <c r="A745" s="20">
        <v>744</v>
      </c>
    </row>
    <row r="746" spans="1:1" x14ac:dyDescent="0.35">
      <c r="A746" s="20">
        <v>745</v>
      </c>
    </row>
    <row r="747" spans="1:1" x14ac:dyDescent="0.35">
      <c r="A747" s="20">
        <v>746</v>
      </c>
    </row>
    <row r="748" spans="1:1" x14ac:dyDescent="0.35">
      <c r="A748" s="20">
        <v>747</v>
      </c>
    </row>
    <row r="749" spans="1:1" x14ac:dyDescent="0.35">
      <c r="A749" s="20">
        <v>748</v>
      </c>
    </row>
    <row r="750" spans="1:1" x14ac:dyDescent="0.35">
      <c r="A750" s="20">
        <v>749</v>
      </c>
    </row>
    <row r="751" spans="1:1" x14ac:dyDescent="0.35">
      <c r="A751" s="20">
        <v>750</v>
      </c>
    </row>
    <row r="752" spans="1:1" x14ac:dyDescent="0.35">
      <c r="A752" s="20">
        <v>751</v>
      </c>
    </row>
    <row r="753" spans="1:1" x14ac:dyDescent="0.35">
      <c r="A753" s="20">
        <v>752</v>
      </c>
    </row>
    <row r="754" spans="1:1" x14ac:dyDescent="0.35">
      <c r="A754" s="20">
        <v>753</v>
      </c>
    </row>
    <row r="755" spans="1:1" x14ac:dyDescent="0.35">
      <c r="A755" s="20">
        <v>754</v>
      </c>
    </row>
    <row r="756" spans="1:1" x14ac:dyDescent="0.35">
      <c r="A756" s="20">
        <v>755</v>
      </c>
    </row>
    <row r="757" spans="1:1" x14ac:dyDescent="0.35">
      <c r="A757" s="20">
        <v>756</v>
      </c>
    </row>
    <row r="758" spans="1:1" x14ac:dyDescent="0.35">
      <c r="A758" s="20">
        <v>757</v>
      </c>
    </row>
    <row r="759" spans="1:1" x14ac:dyDescent="0.35">
      <c r="A759" s="20">
        <v>758</v>
      </c>
    </row>
    <row r="760" spans="1:1" x14ac:dyDescent="0.35">
      <c r="A760" s="20">
        <v>759</v>
      </c>
    </row>
    <row r="761" spans="1:1" x14ac:dyDescent="0.35">
      <c r="A761" s="20">
        <v>760</v>
      </c>
    </row>
    <row r="762" spans="1:1" x14ac:dyDescent="0.35">
      <c r="A762" s="20">
        <v>761</v>
      </c>
    </row>
    <row r="763" spans="1:1" x14ac:dyDescent="0.35">
      <c r="A763" s="20">
        <v>762</v>
      </c>
    </row>
    <row r="764" spans="1:1" x14ac:dyDescent="0.35">
      <c r="A764" s="20">
        <v>763</v>
      </c>
    </row>
    <row r="765" spans="1:1" x14ac:dyDescent="0.35">
      <c r="A765" s="20">
        <v>764</v>
      </c>
    </row>
    <row r="766" spans="1:1" x14ac:dyDescent="0.35">
      <c r="A766" s="20">
        <v>765</v>
      </c>
    </row>
    <row r="767" spans="1:1" x14ac:dyDescent="0.35">
      <c r="A767" s="20">
        <v>766</v>
      </c>
    </row>
    <row r="768" spans="1:1" x14ac:dyDescent="0.35">
      <c r="A768" s="20">
        <v>767</v>
      </c>
    </row>
    <row r="769" spans="1:1" x14ac:dyDescent="0.35">
      <c r="A769" s="20">
        <v>768</v>
      </c>
    </row>
    <row r="770" spans="1:1" x14ac:dyDescent="0.35">
      <c r="A770" s="20">
        <v>769</v>
      </c>
    </row>
    <row r="771" spans="1:1" x14ac:dyDescent="0.35">
      <c r="A771" s="20">
        <v>770</v>
      </c>
    </row>
    <row r="772" spans="1:1" x14ac:dyDescent="0.35">
      <c r="A772" s="20">
        <v>771</v>
      </c>
    </row>
    <row r="773" spans="1:1" x14ac:dyDescent="0.35">
      <c r="A773" s="20">
        <v>772</v>
      </c>
    </row>
    <row r="774" spans="1:1" x14ac:dyDescent="0.35">
      <c r="A774" s="20">
        <v>773</v>
      </c>
    </row>
    <row r="775" spans="1:1" x14ac:dyDescent="0.35">
      <c r="A775" s="20">
        <v>774</v>
      </c>
    </row>
    <row r="776" spans="1:1" x14ac:dyDescent="0.35">
      <c r="A776" s="20">
        <v>775</v>
      </c>
    </row>
    <row r="777" spans="1:1" x14ac:dyDescent="0.35">
      <c r="A777" s="20">
        <v>776</v>
      </c>
    </row>
    <row r="778" spans="1:1" x14ac:dyDescent="0.35">
      <c r="A778" s="20">
        <v>777</v>
      </c>
    </row>
    <row r="779" spans="1:1" x14ac:dyDescent="0.35">
      <c r="A779" s="20">
        <v>778</v>
      </c>
    </row>
    <row r="780" spans="1:1" x14ac:dyDescent="0.35">
      <c r="A780" s="20">
        <v>779</v>
      </c>
    </row>
    <row r="781" spans="1:1" x14ac:dyDescent="0.35">
      <c r="A781" s="20">
        <v>780</v>
      </c>
    </row>
    <row r="782" spans="1:1" x14ac:dyDescent="0.35">
      <c r="A782" s="20">
        <v>781</v>
      </c>
    </row>
    <row r="783" spans="1:1" x14ac:dyDescent="0.35">
      <c r="A783" s="20">
        <v>782</v>
      </c>
    </row>
    <row r="784" spans="1:1" x14ac:dyDescent="0.35">
      <c r="A784" s="20">
        <v>783</v>
      </c>
    </row>
    <row r="785" spans="1:1" x14ac:dyDescent="0.35">
      <c r="A785" s="20">
        <v>784</v>
      </c>
    </row>
    <row r="786" spans="1:1" x14ac:dyDescent="0.35">
      <c r="A786" s="20">
        <v>785</v>
      </c>
    </row>
    <row r="787" spans="1:1" x14ac:dyDescent="0.35">
      <c r="A787" s="20">
        <v>786</v>
      </c>
    </row>
    <row r="788" spans="1:1" x14ac:dyDescent="0.35">
      <c r="A788" s="20">
        <v>787</v>
      </c>
    </row>
    <row r="789" spans="1:1" x14ac:dyDescent="0.35">
      <c r="A789" s="20">
        <v>788</v>
      </c>
    </row>
    <row r="790" spans="1:1" x14ac:dyDescent="0.35">
      <c r="A790" s="20">
        <v>789</v>
      </c>
    </row>
    <row r="791" spans="1:1" x14ac:dyDescent="0.35">
      <c r="A791" s="20">
        <v>790</v>
      </c>
    </row>
    <row r="792" spans="1:1" x14ac:dyDescent="0.35">
      <c r="A792" s="20">
        <v>791</v>
      </c>
    </row>
    <row r="793" spans="1:1" x14ac:dyDescent="0.35">
      <c r="A793" s="20">
        <v>792</v>
      </c>
    </row>
    <row r="794" spans="1:1" x14ac:dyDescent="0.35">
      <c r="A794" s="20">
        <v>793</v>
      </c>
    </row>
    <row r="795" spans="1:1" x14ac:dyDescent="0.35">
      <c r="A795" s="20">
        <v>794</v>
      </c>
    </row>
    <row r="796" spans="1:1" x14ac:dyDescent="0.35">
      <c r="A796" s="20">
        <v>795</v>
      </c>
    </row>
    <row r="797" spans="1:1" x14ac:dyDescent="0.35">
      <c r="A797" s="20">
        <v>796</v>
      </c>
    </row>
    <row r="798" spans="1:1" x14ac:dyDescent="0.35">
      <c r="A798" s="20">
        <v>797</v>
      </c>
    </row>
    <row r="799" spans="1:1" x14ac:dyDescent="0.35">
      <c r="A799" s="20">
        <v>798</v>
      </c>
    </row>
    <row r="800" spans="1:1" x14ac:dyDescent="0.35">
      <c r="A800" s="20">
        <v>799</v>
      </c>
    </row>
    <row r="801" spans="1:1" x14ac:dyDescent="0.35">
      <c r="A801" s="20">
        <v>800</v>
      </c>
    </row>
    <row r="802" spans="1:1" x14ac:dyDescent="0.35">
      <c r="A802" s="20">
        <v>801</v>
      </c>
    </row>
    <row r="803" spans="1:1" x14ac:dyDescent="0.35">
      <c r="A803" s="20">
        <v>802</v>
      </c>
    </row>
    <row r="804" spans="1:1" x14ac:dyDescent="0.35">
      <c r="A804" s="20">
        <v>803</v>
      </c>
    </row>
    <row r="805" spans="1:1" x14ac:dyDescent="0.35">
      <c r="A805" s="20">
        <v>804</v>
      </c>
    </row>
    <row r="806" spans="1:1" x14ac:dyDescent="0.35">
      <c r="A806" s="20">
        <v>805</v>
      </c>
    </row>
    <row r="807" spans="1:1" x14ac:dyDescent="0.35">
      <c r="A807" s="20">
        <v>806</v>
      </c>
    </row>
    <row r="808" spans="1:1" x14ac:dyDescent="0.35">
      <c r="A808" s="20">
        <v>807</v>
      </c>
    </row>
    <row r="809" spans="1:1" x14ac:dyDescent="0.35">
      <c r="A809" s="20">
        <v>808</v>
      </c>
    </row>
    <row r="810" spans="1:1" x14ac:dyDescent="0.35">
      <c r="A810" s="20">
        <v>809</v>
      </c>
    </row>
    <row r="811" spans="1:1" x14ac:dyDescent="0.35">
      <c r="A811" s="20">
        <v>810</v>
      </c>
    </row>
    <row r="812" spans="1:1" x14ac:dyDescent="0.35">
      <c r="A812" s="20">
        <v>811</v>
      </c>
    </row>
    <row r="813" spans="1:1" x14ac:dyDescent="0.35">
      <c r="A813" s="20">
        <v>812</v>
      </c>
    </row>
    <row r="814" spans="1:1" x14ac:dyDescent="0.35">
      <c r="A814" s="20">
        <v>813</v>
      </c>
    </row>
    <row r="815" spans="1:1" x14ac:dyDescent="0.35">
      <c r="A815" s="20">
        <v>814</v>
      </c>
    </row>
    <row r="816" spans="1:1" x14ac:dyDescent="0.35">
      <c r="A816" s="20">
        <v>815</v>
      </c>
    </row>
    <row r="817" spans="1:1" x14ac:dyDescent="0.35">
      <c r="A817" s="20">
        <v>816</v>
      </c>
    </row>
    <row r="818" spans="1:1" x14ac:dyDescent="0.35">
      <c r="A818" s="20">
        <v>817</v>
      </c>
    </row>
    <row r="819" spans="1:1" x14ac:dyDescent="0.35">
      <c r="A819" s="20">
        <v>818</v>
      </c>
    </row>
    <row r="820" spans="1:1" x14ac:dyDescent="0.35">
      <c r="A820" s="20">
        <v>819</v>
      </c>
    </row>
    <row r="821" spans="1:1" x14ac:dyDescent="0.35">
      <c r="A821" s="20">
        <v>820</v>
      </c>
    </row>
    <row r="822" spans="1:1" x14ac:dyDescent="0.35">
      <c r="A822" s="20">
        <v>821</v>
      </c>
    </row>
    <row r="823" spans="1:1" x14ac:dyDescent="0.35">
      <c r="A823" s="20">
        <v>822</v>
      </c>
    </row>
    <row r="824" spans="1:1" x14ac:dyDescent="0.35">
      <c r="A824" s="20">
        <v>823</v>
      </c>
    </row>
    <row r="825" spans="1:1" x14ac:dyDescent="0.35">
      <c r="A825" s="20">
        <v>824</v>
      </c>
    </row>
    <row r="826" spans="1:1" x14ac:dyDescent="0.35">
      <c r="A826" s="20">
        <v>825</v>
      </c>
    </row>
    <row r="827" spans="1:1" x14ac:dyDescent="0.35">
      <c r="A827" s="20">
        <v>826</v>
      </c>
    </row>
    <row r="828" spans="1:1" x14ac:dyDescent="0.35">
      <c r="A828" s="20">
        <v>827</v>
      </c>
    </row>
    <row r="829" spans="1:1" x14ac:dyDescent="0.35">
      <c r="A829" s="20">
        <v>828</v>
      </c>
    </row>
    <row r="830" spans="1:1" x14ac:dyDescent="0.35">
      <c r="A830" s="20">
        <v>829</v>
      </c>
    </row>
    <row r="831" spans="1:1" x14ac:dyDescent="0.35">
      <c r="A831" s="20">
        <v>830</v>
      </c>
    </row>
    <row r="832" spans="1:1" x14ac:dyDescent="0.35">
      <c r="A832" s="20">
        <v>831</v>
      </c>
    </row>
  </sheetData>
  <customSheetViews>
    <customSheetView guid="{A42AFD82-0651-41F7-977A-91765F707C4A}" topLeftCell="B1">
      <selection activeCell="H3" sqref="H3"/>
      <pageMargins left="0.7" right="0.7" top="0.75" bottom="0.75" header="0.3" footer="0.3"/>
      <pageSetup paperSize="8" orientation="landscape" r:id="rId1"/>
    </customSheetView>
  </customSheetViews>
  <pageMargins left="0.7" right="0.7" top="0.75" bottom="0.75" header="0.3" footer="0.3"/>
  <pageSetup paperSize="8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7"/>
  <dimension ref="A1:J832"/>
  <sheetViews>
    <sheetView zoomScaleNormal="100" workbookViewId="0">
      <selection activeCell="B1" sqref="B1:B65536"/>
    </sheetView>
  </sheetViews>
  <sheetFormatPr defaultColWidth="9.1796875" defaultRowHeight="14.5" x14ac:dyDescent="0.35"/>
  <cols>
    <col min="1" max="1" width="12.54296875" style="20" customWidth="1"/>
    <col min="2" max="9" width="20.54296875" style="28" customWidth="1"/>
    <col min="10" max="10" width="20.54296875" style="29" customWidth="1"/>
    <col min="11" max="17" width="18.54296875" style="1" customWidth="1"/>
    <col min="18" max="16384" width="9.1796875" style="1"/>
  </cols>
  <sheetData>
    <row r="1" spans="1:10" s="21" customFormat="1" ht="60" customHeight="1" x14ac:dyDescent="0.35">
      <c r="A1" s="22" t="s">
        <v>112</v>
      </c>
      <c r="B1" s="33" t="s">
        <v>158</v>
      </c>
      <c r="C1" s="22" t="str">
        <f>"Datum betaling (dd/mm/"&amp;jaar&amp;")"</f>
        <v>Datum betaling (dd/mm/2021)</v>
      </c>
      <c r="D1" s="27" t="s">
        <v>69</v>
      </c>
      <c r="E1" s="22" t="s">
        <v>70</v>
      </c>
      <c r="F1" s="22" t="s">
        <v>71</v>
      </c>
      <c r="G1" s="22" t="s">
        <v>73</v>
      </c>
      <c r="H1" s="22" t="s">
        <v>74</v>
      </c>
      <c r="I1" s="22" t="s">
        <v>87</v>
      </c>
      <c r="J1" s="22" t="s">
        <v>72</v>
      </c>
    </row>
    <row r="2" spans="1:10" x14ac:dyDescent="0.35">
      <c r="A2" s="20">
        <v>1</v>
      </c>
    </row>
    <row r="3" spans="1:10" x14ac:dyDescent="0.35">
      <c r="A3" s="20">
        <v>2</v>
      </c>
    </row>
    <row r="4" spans="1:10" x14ac:dyDescent="0.35">
      <c r="A4" s="20">
        <v>3</v>
      </c>
    </row>
    <row r="5" spans="1:10" x14ac:dyDescent="0.35">
      <c r="A5" s="20">
        <v>4</v>
      </c>
    </row>
    <row r="6" spans="1:10" x14ac:dyDescent="0.35">
      <c r="A6" s="20">
        <v>5</v>
      </c>
    </row>
    <row r="7" spans="1:10" x14ac:dyDescent="0.35">
      <c r="A7" s="20">
        <v>6</v>
      </c>
    </row>
    <row r="8" spans="1:10" x14ac:dyDescent="0.35">
      <c r="A8" s="20">
        <v>7</v>
      </c>
    </row>
    <row r="9" spans="1:10" x14ac:dyDescent="0.35">
      <c r="A9" s="20">
        <v>8</v>
      </c>
    </row>
    <row r="10" spans="1:10" x14ac:dyDescent="0.35">
      <c r="A10" s="20">
        <v>9</v>
      </c>
    </row>
    <row r="11" spans="1:10" x14ac:dyDescent="0.35">
      <c r="A11" s="20">
        <v>10</v>
      </c>
    </row>
    <row r="12" spans="1:10" x14ac:dyDescent="0.35">
      <c r="A12" s="20">
        <v>11</v>
      </c>
    </row>
    <row r="13" spans="1:10" x14ac:dyDescent="0.35">
      <c r="A13" s="20">
        <v>12</v>
      </c>
    </row>
    <row r="14" spans="1:10" x14ac:dyDescent="0.35">
      <c r="A14" s="20">
        <v>13</v>
      </c>
    </row>
    <row r="15" spans="1:10" x14ac:dyDescent="0.35">
      <c r="A15" s="20">
        <v>14</v>
      </c>
    </row>
    <row r="16" spans="1:10" x14ac:dyDescent="0.35">
      <c r="A16" s="20">
        <v>15</v>
      </c>
    </row>
    <row r="17" spans="1:1" x14ac:dyDescent="0.35">
      <c r="A17" s="20">
        <v>16</v>
      </c>
    </row>
    <row r="18" spans="1:1" x14ac:dyDescent="0.35">
      <c r="A18" s="20">
        <v>17</v>
      </c>
    </row>
    <row r="19" spans="1:1" x14ac:dyDescent="0.35">
      <c r="A19" s="20">
        <v>18</v>
      </c>
    </row>
    <row r="20" spans="1:1" x14ac:dyDescent="0.35">
      <c r="A20" s="20">
        <v>19</v>
      </c>
    </row>
    <row r="21" spans="1:1" x14ac:dyDescent="0.35">
      <c r="A21" s="20">
        <v>20</v>
      </c>
    </row>
    <row r="22" spans="1:1" x14ac:dyDescent="0.35">
      <c r="A22" s="20">
        <v>21</v>
      </c>
    </row>
    <row r="23" spans="1:1" x14ac:dyDescent="0.35">
      <c r="A23" s="20">
        <v>22</v>
      </c>
    </row>
    <row r="24" spans="1:1" x14ac:dyDescent="0.35">
      <c r="A24" s="20">
        <v>23</v>
      </c>
    </row>
    <row r="25" spans="1:1" x14ac:dyDescent="0.35">
      <c r="A25" s="20">
        <v>24</v>
      </c>
    </row>
    <row r="26" spans="1:1" x14ac:dyDescent="0.35">
      <c r="A26" s="20">
        <v>25</v>
      </c>
    </row>
    <row r="27" spans="1:1" x14ac:dyDescent="0.35">
      <c r="A27" s="20">
        <v>26</v>
      </c>
    </row>
    <row r="28" spans="1:1" x14ac:dyDescent="0.35">
      <c r="A28" s="20">
        <v>27</v>
      </c>
    </row>
    <row r="29" spans="1:1" x14ac:dyDescent="0.35">
      <c r="A29" s="20">
        <v>28</v>
      </c>
    </row>
    <row r="30" spans="1:1" x14ac:dyDescent="0.35">
      <c r="A30" s="20">
        <v>29</v>
      </c>
    </row>
    <row r="31" spans="1:1" x14ac:dyDescent="0.35">
      <c r="A31" s="20">
        <v>30</v>
      </c>
    </row>
    <row r="32" spans="1:1" x14ac:dyDescent="0.35">
      <c r="A32" s="20">
        <v>31</v>
      </c>
    </row>
    <row r="33" spans="1:1" x14ac:dyDescent="0.35">
      <c r="A33" s="20">
        <v>32</v>
      </c>
    </row>
    <row r="34" spans="1:1" x14ac:dyDescent="0.35">
      <c r="A34" s="20">
        <v>33</v>
      </c>
    </row>
    <row r="35" spans="1:1" x14ac:dyDescent="0.35">
      <c r="A35" s="20">
        <v>34</v>
      </c>
    </row>
    <row r="36" spans="1:1" x14ac:dyDescent="0.35">
      <c r="A36" s="20">
        <v>35</v>
      </c>
    </row>
    <row r="37" spans="1:1" x14ac:dyDescent="0.35">
      <c r="A37" s="20">
        <v>36</v>
      </c>
    </row>
    <row r="38" spans="1:1" x14ac:dyDescent="0.35">
      <c r="A38" s="20">
        <v>37</v>
      </c>
    </row>
    <row r="39" spans="1:1" x14ac:dyDescent="0.35">
      <c r="A39" s="20">
        <v>38</v>
      </c>
    </row>
    <row r="40" spans="1:1" x14ac:dyDescent="0.35">
      <c r="A40" s="20">
        <v>39</v>
      </c>
    </row>
    <row r="41" spans="1:1" x14ac:dyDescent="0.35">
      <c r="A41" s="20">
        <v>40</v>
      </c>
    </row>
    <row r="42" spans="1:1" x14ac:dyDescent="0.35">
      <c r="A42" s="20">
        <v>41</v>
      </c>
    </row>
    <row r="43" spans="1:1" x14ac:dyDescent="0.35">
      <c r="A43" s="20">
        <v>42</v>
      </c>
    </row>
    <row r="44" spans="1:1" x14ac:dyDescent="0.35">
      <c r="A44" s="20">
        <v>43</v>
      </c>
    </row>
    <row r="45" spans="1:1" x14ac:dyDescent="0.35">
      <c r="A45" s="20">
        <v>44</v>
      </c>
    </row>
    <row r="46" spans="1:1" x14ac:dyDescent="0.35">
      <c r="A46" s="20">
        <v>45</v>
      </c>
    </row>
    <row r="47" spans="1:1" x14ac:dyDescent="0.35">
      <c r="A47" s="20">
        <v>46</v>
      </c>
    </row>
    <row r="48" spans="1:1" x14ac:dyDescent="0.35">
      <c r="A48" s="20">
        <v>47</v>
      </c>
    </row>
    <row r="49" spans="1:1" x14ac:dyDescent="0.35">
      <c r="A49" s="20">
        <v>48</v>
      </c>
    </row>
    <row r="50" spans="1:1" x14ac:dyDescent="0.35">
      <c r="A50" s="20">
        <v>49</v>
      </c>
    </row>
    <row r="51" spans="1:1" x14ac:dyDescent="0.35">
      <c r="A51" s="20">
        <v>50</v>
      </c>
    </row>
    <row r="52" spans="1:1" x14ac:dyDescent="0.35">
      <c r="A52" s="20">
        <v>51</v>
      </c>
    </row>
    <row r="53" spans="1:1" x14ac:dyDescent="0.35">
      <c r="A53" s="20">
        <v>52</v>
      </c>
    </row>
    <row r="54" spans="1:1" x14ac:dyDescent="0.35">
      <c r="A54" s="20">
        <v>53</v>
      </c>
    </row>
    <row r="55" spans="1:1" x14ac:dyDescent="0.35">
      <c r="A55" s="20">
        <v>54</v>
      </c>
    </row>
    <row r="56" spans="1:1" x14ac:dyDescent="0.35">
      <c r="A56" s="20">
        <v>55</v>
      </c>
    </row>
    <row r="57" spans="1:1" x14ac:dyDescent="0.35">
      <c r="A57" s="20">
        <v>56</v>
      </c>
    </row>
    <row r="58" spans="1:1" x14ac:dyDescent="0.35">
      <c r="A58" s="20">
        <v>57</v>
      </c>
    </row>
    <row r="59" spans="1:1" x14ac:dyDescent="0.35">
      <c r="A59" s="20">
        <v>58</v>
      </c>
    </row>
    <row r="60" spans="1:1" x14ac:dyDescent="0.35">
      <c r="A60" s="20">
        <v>59</v>
      </c>
    </row>
    <row r="61" spans="1:1" x14ac:dyDescent="0.35">
      <c r="A61" s="20">
        <v>60</v>
      </c>
    </row>
    <row r="62" spans="1:1" x14ac:dyDescent="0.35">
      <c r="A62" s="20">
        <v>61</v>
      </c>
    </row>
    <row r="63" spans="1:1" x14ac:dyDescent="0.35">
      <c r="A63" s="20">
        <v>62</v>
      </c>
    </row>
    <row r="64" spans="1:1" x14ac:dyDescent="0.35">
      <c r="A64" s="20">
        <v>63</v>
      </c>
    </row>
    <row r="65" spans="1:1" x14ac:dyDescent="0.35">
      <c r="A65" s="20">
        <v>64</v>
      </c>
    </row>
    <row r="66" spans="1:1" x14ac:dyDescent="0.35">
      <c r="A66" s="20">
        <v>65</v>
      </c>
    </row>
    <row r="67" spans="1:1" x14ac:dyDescent="0.35">
      <c r="A67" s="20">
        <v>66</v>
      </c>
    </row>
    <row r="68" spans="1:1" x14ac:dyDescent="0.35">
      <c r="A68" s="20">
        <v>67</v>
      </c>
    </row>
    <row r="69" spans="1:1" x14ac:dyDescent="0.35">
      <c r="A69" s="20">
        <v>68</v>
      </c>
    </row>
    <row r="70" spans="1:1" x14ac:dyDescent="0.35">
      <c r="A70" s="20">
        <v>69</v>
      </c>
    </row>
    <row r="71" spans="1:1" x14ac:dyDescent="0.35">
      <c r="A71" s="20">
        <v>70</v>
      </c>
    </row>
    <row r="72" spans="1:1" x14ac:dyDescent="0.35">
      <c r="A72" s="20">
        <v>71</v>
      </c>
    </row>
    <row r="73" spans="1:1" x14ac:dyDescent="0.35">
      <c r="A73" s="20">
        <v>72</v>
      </c>
    </row>
    <row r="74" spans="1:1" x14ac:dyDescent="0.35">
      <c r="A74" s="20">
        <v>73</v>
      </c>
    </row>
    <row r="75" spans="1:1" x14ac:dyDescent="0.35">
      <c r="A75" s="20">
        <v>74</v>
      </c>
    </row>
    <row r="76" spans="1:1" x14ac:dyDescent="0.35">
      <c r="A76" s="20">
        <v>75</v>
      </c>
    </row>
    <row r="77" spans="1:1" x14ac:dyDescent="0.35">
      <c r="A77" s="20">
        <v>76</v>
      </c>
    </row>
    <row r="78" spans="1:1" x14ac:dyDescent="0.35">
      <c r="A78" s="20">
        <v>77</v>
      </c>
    </row>
    <row r="79" spans="1:1" x14ac:dyDescent="0.35">
      <c r="A79" s="20">
        <v>78</v>
      </c>
    </row>
    <row r="80" spans="1:1" x14ac:dyDescent="0.35">
      <c r="A80" s="20">
        <v>79</v>
      </c>
    </row>
    <row r="81" spans="1:1" x14ac:dyDescent="0.35">
      <c r="A81" s="20">
        <v>80</v>
      </c>
    </row>
    <row r="82" spans="1:1" x14ac:dyDescent="0.35">
      <c r="A82" s="20">
        <v>81</v>
      </c>
    </row>
    <row r="83" spans="1:1" x14ac:dyDescent="0.35">
      <c r="A83" s="20">
        <v>82</v>
      </c>
    </row>
    <row r="84" spans="1:1" x14ac:dyDescent="0.35">
      <c r="A84" s="20">
        <v>83</v>
      </c>
    </row>
    <row r="85" spans="1:1" x14ac:dyDescent="0.35">
      <c r="A85" s="20">
        <v>84</v>
      </c>
    </row>
    <row r="86" spans="1:1" x14ac:dyDescent="0.35">
      <c r="A86" s="20">
        <v>85</v>
      </c>
    </row>
    <row r="87" spans="1:1" x14ac:dyDescent="0.35">
      <c r="A87" s="20">
        <v>86</v>
      </c>
    </row>
    <row r="88" spans="1:1" x14ac:dyDescent="0.35">
      <c r="A88" s="20">
        <v>87</v>
      </c>
    </row>
    <row r="89" spans="1:1" x14ac:dyDescent="0.35">
      <c r="A89" s="20">
        <v>88</v>
      </c>
    </row>
    <row r="90" spans="1:1" x14ac:dyDescent="0.35">
      <c r="A90" s="20">
        <v>89</v>
      </c>
    </row>
    <row r="91" spans="1:1" x14ac:dyDescent="0.35">
      <c r="A91" s="20">
        <v>90</v>
      </c>
    </row>
    <row r="92" spans="1:1" x14ac:dyDescent="0.35">
      <c r="A92" s="20">
        <v>91</v>
      </c>
    </row>
    <row r="93" spans="1:1" x14ac:dyDescent="0.35">
      <c r="A93" s="20">
        <v>92</v>
      </c>
    </row>
    <row r="94" spans="1:1" x14ac:dyDescent="0.35">
      <c r="A94" s="20">
        <v>93</v>
      </c>
    </row>
    <row r="95" spans="1:1" x14ac:dyDescent="0.35">
      <c r="A95" s="20">
        <v>94</v>
      </c>
    </row>
    <row r="96" spans="1:1" x14ac:dyDescent="0.35">
      <c r="A96" s="20">
        <v>95</v>
      </c>
    </row>
    <row r="97" spans="1:1" x14ac:dyDescent="0.35">
      <c r="A97" s="20">
        <v>96</v>
      </c>
    </row>
    <row r="98" spans="1:1" x14ac:dyDescent="0.35">
      <c r="A98" s="20">
        <v>97</v>
      </c>
    </row>
    <row r="99" spans="1:1" x14ac:dyDescent="0.35">
      <c r="A99" s="20">
        <v>98</v>
      </c>
    </row>
    <row r="100" spans="1:1" x14ac:dyDescent="0.35">
      <c r="A100" s="20">
        <v>99</v>
      </c>
    </row>
    <row r="101" spans="1:1" x14ac:dyDescent="0.35">
      <c r="A101" s="20">
        <v>100</v>
      </c>
    </row>
    <row r="102" spans="1:1" x14ac:dyDescent="0.35">
      <c r="A102" s="20">
        <v>101</v>
      </c>
    </row>
    <row r="103" spans="1:1" x14ac:dyDescent="0.35">
      <c r="A103" s="20">
        <v>102</v>
      </c>
    </row>
    <row r="104" spans="1:1" x14ac:dyDescent="0.35">
      <c r="A104" s="20">
        <v>103</v>
      </c>
    </row>
    <row r="105" spans="1:1" x14ac:dyDescent="0.35">
      <c r="A105" s="20">
        <v>104</v>
      </c>
    </row>
    <row r="106" spans="1:1" x14ac:dyDescent="0.35">
      <c r="A106" s="20">
        <v>105</v>
      </c>
    </row>
    <row r="107" spans="1:1" x14ac:dyDescent="0.35">
      <c r="A107" s="20">
        <v>106</v>
      </c>
    </row>
    <row r="108" spans="1:1" x14ac:dyDescent="0.35">
      <c r="A108" s="20">
        <v>107</v>
      </c>
    </row>
    <row r="109" spans="1:1" x14ac:dyDescent="0.35">
      <c r="A109" s="20">
        <v>108</v>
      </c>
    </row>
    <row r="110" spans="1:1" x14ac:dyDescent="0.35">
      <c r="A110" s="20">
        <v>109</v>
      </c>
    </row>
    <row r="111" spans="1:1" x14ac:dyDescent="0.35">
      <c r="A111" s="20">
        <v>110</v>
      </c>
    </row>
    <row r="112" spans="1:1" x14ac:dyDescent="0.35">
      <c r="A112" s="20">
        <v>111</v>
      </c>
    </row>
    <row r="113" spans="1:1" x14ac:dyDescent="0.35">
      <c r="A113" s="20">
        <v>112</v>
      </c>
    </row>
    <row r="114" spans="1:1" x14ac:dyDescent="0.35">
      <c r="A114" s="20">
        <v>113</v>
      </c>
    </row>
    <row r="115" spans="1:1" x14ac:dyDescent="0.35">
      <c r="A115" s="20">
        <v>114</v>
      </c>
    </row>
    <row r="116" spans="1:1" x14ac:dyDescent="0.35">
      <c r="A116" s="20">
        <v>115</v>
      </c>
    </row>
    <row r="117" spans="1:1" x14ac:dyDescent="0.35">
      <c r="A117" s="20">
        <v>116</v>
      </c>
    </row>
    <row r="118" spans="1:1" x14ac:dyDescent="0.35">
      <c r="A118" s="20">
        <v>117</v>
      </c>
    </row>
    <row r="119" spans="1:1" x14ac:dyDescent="0.35">
      <c r="A119" s="20">
        <v>118</v>
      </c>
    </row>
    <row r="120" spans="1:1" x14ac:dyDescent="0.35">
      <c r="A120" s="20">
        <v>119</v>
      </c>
    </row>
    <row r="121" spans="1:1" x14ac:dyDescent="0.35">
      <c r="A121" s="20">
        <v>120</v>
      </c>
    </row>
    <row r="122" spans="1:1" x14ac:dyDescent="0.35">
      <c r="A122" s="20">
        <v>121</v>
      </c>
    </row>
    <row r="123" spans="1:1" x14ac:dyDescent="0.35">
      <c r="A123" s="20">
        <v>122</v>
      </c>
    </row>
    <row r="124" spans="1:1" x14ac:dyDescent="0.35">
      <c r="A124" s="20">
        <v>123</v>
      </c>
    </row>
    <row r="125" spans="1:1" x14ac:dyDescent="0.35">
      <c r="A125" s="20">
        <v>124</v>
      </c>
    </row>
    <row r="126" spans="1:1" x14ac:dyDescent="0.35">
      <c r="A126" s="20">
        <v>125</v>
      </c>
    </row>
    <row r="127" spans="1:1" x14ac:dyDescent="0.35">
      <c r="A127" s="20">
        <v>126</v>
      </c>
    </row>
    <row r="128" spans="1:1" x14ac:dyDescent="0.35">
      <c r="A128" s="20">
        <v>127</v>
      </c>
    </row>
    <row r="129" spans="1:1" x14ac:dyDescent="0.35">
      <c r="A129" s="20">
        <v>128</v>
      </c>
    </row>
    <row r="130" spans="1:1" x14ac:dyDescent="0.35">
      <c r="A130" s="20">
        <v>129</v>
      </c>
    </row>
    <row r="131" spans="1:1" x14ac:dyDescent="0.35">
      <c r="A131" s="20">
        <v>130</v>
      </c>
    </row>
    <row r="132" spans="1:1" x14ac:dyDescent="0.35">
      <c r="A132" s="20">
        <v>131</v>
      </c>
    </row>
    <row r="133" spans="1:1" x14ac:dyDescent="0.35">
      <c r="A133" s="20">
        <v>132</v>
      </c>
    </row>
    <row r="134" spans="1:1" x14ac:dyDescent="0.35">
      <c r="A134" s="20">
        <v>133</v>
      </c>
    </row>
    <row r="135" spans="1:1" x14ac:dyDescent="0.35">
      <c r="A135" s="20">
        <v>134</v>
      </c>
    </row>
    <row r="136" spans="1:1" x14ac:dyDescent="0.35">
      <c r="A136" s="20">
        <v>135</v>
      </c>
    </row>
    <row r="137" spans="1:1" x14ac:dyDescent="0.35">
      <c r="A137" s="20">
        <v>136</v>
      </c>
    </row>
    <row r="138" spans="1:1" x14ac:dyDescent="0.35">
      <c r="A138" s="20">
        <v>137</v>
      </c>
    </row>
    <row r="139" spans="1:1" x14ac:dyDescent="0.35">
      <c r="A139" s="20">
        <v>138</v>
      </c>
    </row>
    <row r="140" spans="1:1" x14ac:dyDescent="0.35">
      <c r="A140" s="20">
        <v>139</v>
      </c>
    </row>
    <row r="141" spans="1:1" x14ac:dyDescent="0.35">
      <c r="A141" s="20">
        <v>140</v>
      </c>
    </row>
    <row r="142" spans="1:1" x14ac:dyDescent="0.35">
      <c r="A142" s="20">
        <v>141</v>
      </c>
    </row>
    <row r="143" spans="1:1" x14ac:dyDescent="0.35">
      <c r="A143" s="20">
        <v>142</v>
      </c>
    </row>
    <row r="144" spans="1:1" x14ac:dyDescent="0.35">
      <c r="A144" s="20">
        <v>143</v>
      </c>
    </row>
    <row r="145" spans="1:1" x14ac:dyDescent="0.35">
      <c r="A145" s="20">
        <v>144</v>
      </c>
    </row>
    <row r="146" spans="1:1" x14ac:dyDescent="0.35">
      <c r="A146" s="20">
        <v>145</v>
      </c>
    </row>
    <row r="147" spans="1:1" x14ac:dyDescent="0.35">
      <c r="A147" s="20">
        <v>146</v>
      </c>
    </row>
    <row r="148" spans="1:1" x14ac:dyDescent="0.35">
      <c r="A148" s="20">
        <v>147</v>
      </c>
    </row>
    <row r="149" spans="1:1" x14ac:dyDescent="0.35">
      <c r="A149" s="20">
        <v>148</v>
      </c>
    </row>
    <row r="150" spans="1:1" x14ac:dyDescent="0.35">
      <c r="A150" s="20">
        <v>149</v>
      </c>
    </row>
    <row r="151" spans="1:1" x14ac:dyDescent="0.35">
      <c r="A151" s="20">
        <v>150</v>
      </c>
    </row>
    <row r="152" spans="1:1" x14ac:dyDescent="0.35">
      <c r="A152" s="20">
        <v>151</v>
      </c>
    </row>
    <row r="153" spans="1:1" x14ac:dyDescent="0.35">
      <c r="A153" s="20">
        <v>152</v>
      </c>
    </row>
    <row r="154" spans="1:1" x14ac:dyDescent="0.35">
      <c r="A154" s="20">
        <v>153</v>
      </c>
    </row>
    <row r="155" spans="1:1" x14ac:dyDescent="0.35">
      <c r="A155" s="20">
        <v>154</v>
      </c>
    </row>
    <row r="156" spans="1:1" x14ac:dyDescent="0.35">
      <c r="A156" s="20">
        <v>155</v>
      </c>
    </row>
    <row r="157" spans="1:1" x14ac:dyDescent="0.35">
      <c r="A157" s="20">
        <v>156</v>
      </c>
    </row>
    <row r="158" spans="1:1" x14ac:dyDescent="0.35">
      <c r="A158" s="20">
        <v>157</v>
      </c>
    </row>
    <row r="159" spans="1:1" x14ac:dyDescent="0.35">
      <c r="A159" s="20">
        <v>158</v>
      </c>
    </row>
    <row r="160" spans="1:1" x14ac:dyDescent="0.35">
      <c r="A160" s="20">
        <v>159</v>
      </c>
    </row>
    <row r="161" spans="1:1" x14ac:dyDescent="0.35">
      <c r="A161" s="20">
        <v>160</v>
      </c>
    </row>
    <row r="162" spans="1:1" x14ac:dyDescent="0.35">
      <c r="A162" s="20">
        <v>161</v>
      </c>
    </row>
    <row r="163" spans="1:1" x14ac:dyDescent="0.35">
      <c r="A163" s="20">
        <v>162</v>
      </c>
    </row>
    <row r="164" spans="1:1" x14ac:dyDescent="0.35">
      <c r="A164" s="20">
        <v>163</v>
      </c>
    </row>
    <row r="165" spans="1:1" x14ac:dyDescent="0.35">
      <c r="A165" s="20">
        <v>164</v>
      </c>
    </row>
    <row r="166" spans="1:1" x14ac:dyDescent="0.35">
      <c r="A166" s="20">
        <v>165</v>
      </c>
    </row>
    <row r="167" spans="1:1" x14ac:dyDescent="0.35">
      <c r="A167" s="20">
        <v>166</v>
      </c>
    </row>
    <row r="168" spans="1:1" x14ac:dyDescent="0.35">
      <c r="A168" s="20">
        <v>167</v>
      </c>
    </row>
    <row r="169" spans="1:1" x14ac:dyDescent="0.35">
      <c r="A169" s="20">
        <v>168</v>
      </c>
    </row>
    <row r="170" spans="1:1" x14ac:dyDescent="0.35">
      <c r="A170" s="20">
        <v>169</v>
      </c>
    </row>
    <row r="171" spans="1:1" x14ac:dyDescent="0.35">
      <c r="A171" s="20">
        <v>170</v>
      </c>
    </row>
    <row r="172" spans="1:1" x14ac:dyDescent="0.35">
      <c r="A172" s="20">
        <v>171</v>
      </c>
    </row>
    <row r="173" spans="1:1" x14ac:dyDescent="0.35">
      <c r="A173" s="20">
        <v>172</v>
      </c>
    </row>
    <row r="174" spans="1:1" x14ac:dyDescent="0.35">
      <c r="A174" s="20">
        <v>173</v>
      </c>
    </row>
    <row r="175" spans="1:1" x14ac:dyDescent="0.35">
      <c r="A175" s="20">
        <v>174</v>
      </c>
    </row>
    <row r="176" spans="1:1" x14ac:dyDescent="0.35">
      <c r="A176" s="20">
        <v>175</v>
      </c>
    </row>
    <row r="177" spans="1:1" x14ac:dyDescent="0.35">
      <c r="A177" s="20">
        <v>176</v>
      </c>
    </row>
    <row r="178" spans="1:1" x14ac:dyDescent="0.35">
      <c r="A178" s="20">
        <v>177</v>
      </c>
    </row>
    <row r="179" spans="1:1" x14ac:dyDescent="0.35">
      <c r="A179" s="20">
        <v>178</v>
      </c>
    </row>
    <row r="180" spans="1:1" x14ac:dyDescent="0.35">
      <c r="A180" s="20">
        <v>179</v>
      </c>
    </row>
    <row r="181" spans="1:1" x14ac:dyDescent="0.35">
      <c r="A181" s="20">
        <v>180</v>
      </c>
    </row>
    <row r="182" spans="1:1" x14ac:dyDescent="0.35">
      <c r="A182" s="20">
        <v>181</v>
      </c>
    </row>
    <row r="183" spans="1:1" x14ac:dyDescent="0.35">
      <c r="A183" s="20">
        <v>182</v>
      </c>
    </row>
    <row r="184" spans="1:1" x14ac:dyDescent="0.35">
      <c r="A184" s="20">
        <v>183</v>
      </c>
    </row>
    <row r="185" spans="1:1" x14ac:dyDescent="0.35">
      <c r="A185" s="20">
        <v>184</v>
      </c>
    </row>
    <row r="186" spans="1:1" x14ac:dyDescent="0.35">
      <c r="A186" s="20">
        <v>185</v>
      </c>
    </row>
    <row r="187" spans="1:1" x14ac:dyDescent="0.35">
      <c r="A187" s="20">
        <v>186</v>
      </c>
    </row>
    <row r="188" spans="1:1" x14ac:dyDescent="0.35">
      <c r="A188" s="20">
        <v>187</v>
      </c>
    </row>
    <row r="189" spans="1:1" x14ac:dyDescent="0.35">
      <c r="A189" s="20">
        <v>188</v>
      </c>
    </row>
    <row r="190" spans="1:1" x14ac:dyDescent="0.35">
      <c r="A190" s="20">
        <v>189</v>
      </c>
    </row>
    <row r="191" spans="1:1" x14ac:dyDescent="0.35">
      <c r="A191" s="20">
        <v>190</v>
      </c>
    </row>
    <row r="192" spans="1:1" x14ac:dyDescent="0.35">
      <c r="A192" s="20">
        <v>191</v>
      </c>
    </row>
    <row r="193" spans="1:1" x14ac:dyDescent="0.35">
      <c r="A193" s="20">
        <v>192</v>
      </c>
    </row>
    <row r="194" spans="1:1" x14ac:dyDescent="0.35">
      <c r="A194" s="20">
        <v>193</v>
      </c>
    </row>
    <row r="195" spans="1:1" x14ac:dyDescent="0.35">
      <c r="A195" s="20">
        <v>194</v>
      </c>
    </row>
    <row r="196" spans="1:1" x14ac:dyDescent="0.35">
      <c r="A196" s="20">
        <v>195</v>
      </c>
    </row>
    <row r="197" spans="1:1" x14ac:dyDescent="0.35">
      <c r="A197" s="20">
        <v>196</v>
      </c>
    </row>
    <row r="198" spans="1:1" x14ac:dyDescent="0.35">
      <c r="A198" s="20">
        <v>197</v>
      </c>
    </row>
    <row r="199" spans="1:1" x14ac:dyDescent="0.35">
      <c r="A199" s="20">
        <v>198</v>
      </c>
    </row>
    <row r="200" spans="1:1" x14ac:dyDescent="0.35">
      <c r="A200" s="20">
        <v>199</v>
      </c>
    </row>
    <row r="201" spans="1:1" x14ac:dyDescent="0.35">
      <c r="A201" s="20">
        <v>200</v>
      </c>
    </row>
    <row r="202" spans="1:1" x14ac:dyDescent="0.35">
      <c r="A202" s="20">
        <v>201</v>
      </c>
    </row>
    <row r="203" spans="1:1" x14ac:dyDescent="0.35">
      <c r="A203" s="20">
        <v>202</v>
      </c>
    </row>
    <row r="204" spans="1:1" x14ac:dyDescent="0.35">
      <c r="A204" s="20">
        <v>203</v>
      </c>
    </row>
    <row r="205" spans="1:1" x14ac:dyDescent="0.35">
      <c r="A205" s="20">
        <v>204</v>
      </c>
    </row>
    <row r="206" spans="1:1" x14ac:dyDescent="0.35">
      <c r="A206" s="20">
        <v>205</v>
      </c>
    </row>
    <row r="207" spans="1:1" x14ac:dyDescent="0.35">
      <c r="A207" s="20">
        <v>206</v>
      </c>
    </row>
    <row r="208" spans="1:1" x14ac:dyDescent="0.35">
      <c r="A208" s="20">
        <v>207</v>
      </c>
    </row>
    <row r="209" spans="1:1" x14ac:dyDescent="0.35">
      <c r="A209" s="20">
        <v>208</v>
      </c>
    </row>
    <row r="210" spans="1:1" x14ac:dyDescent="0.35">
      <c r="A210" s="20">
        <v>209</v>
      </c>
    </row>
    <row r="211" spans="1:1" x14ac:dyDescent="0.35">
      <c r="A211" s="20">
        <v>210</v>
      </c>
    </row>
    <row r="212" spans="1:1" x14ac:dyDescent="0.35">
      <c r="A212" s="20">
        <v>211</v>
      </c>
    </row>
    <row r="213" spans="1:1" x14ac:dyDescent="0.35">
      <c r="A213" s="20">
        <v>212</v>
      </c>
    </row>
    <row r="214" spans="1:1" x14ac:dyDescent="0.35">
      <c r="A214" s="20">
        <v>213</v>
      </c>
    </row>
    <row r="215" spans="1:1" x14ac:dyDescent="0.35">
      <c r="A215" s="20">
        <v>214</v>
      </c>
    </row>
    <row r="216" spans="1:1" x14ac:dyDescent="0.35">
      <c r="A216" s="20">
        <v>215</v>
      </c>
    </row>
    <row r="217" spans="1:1" x14ac:dyDescent="0.35">
      <c r="A217" s="20">
        <v>216</v>
      </c>
    </row>
    <row r="218" spans="1:1" x14ac:dyDescent="0.35">
      <c r="A218" s="20">
        <v>217</v>
      </c>
    </row>
    <row r="219" spans="1:1" x14ac:dyDescent="0.35">
      <c r="A219" s="20">
        <v>218</v>
      </c>
    </row>
    <row r="220" spans="1:1" x14ac:dyDescent="0.35">
      <c r="A220" s="20">
        <v>219</v>
      </c>
    </row>
    <row r="221" spans="1:1" x14ac:dyDescent="0.35">
      <c r="A221" s="20">
        <v>220</v>
      </c>
    </row>
    <row r="222" spans="1:1" x14ac:dyDescent="0.35">
      <c r="A222" s="20">
        <v>221</v>
      </c>
    </row>
    <row r="223" spans="1:1" x14ac:dyDescent="0.35">
      <c r="A223" s="20">
        <v>222</v>
      </c>
    </row>
    <row r="224" spans="1:1" x14ac:dyDescent="0.35">
      <c r="A224" s="20">
        <v>223</v>
      </c>
    </row>
    <row r="225" spans="1:1" x14ac:dyDescent="0.35">
      <c r="A225" s="20">
        <v>224</v>
      </c>
    </row>
    <row r="226" spans="1:1" x14ac:dyDescent="0.35">
      <c r="A226" s="20">
        <v>225</v>
      </c>
    </row>
    <row r="227" spans="1:1" x14ac:dyDescent="0.35">
      <c r="A227" s="20">
        <v>226</v>
      </c>
    </row>
    <row r="228" spans="1:1" x14ac:dyDescent="0.35">
      <c r="A228" s="20">
        <v>227</v>
      </c>
    </row>
    <row r="229" spans="1:1" x14ac:dyDescent="0.35">
      <c r="A229" s="20">
        <v>228</v>
      </c>
    </row>
    <row r="230" spans="1:1" x14ac:dyDescent="0.35">
      <c r="A230" s="20">
        <v>229</v>
      </c>
    </row>
    <row r="231" spans="1:1" x14ac:dyDescent="0.35">
      <c r="A231" s="20">
        <v>230</v>
      </c>
    </row>
    <row r="232" spans="1:1" x14ac:dyDescent="0.35">
      <c r="A232" s="20">
        <v>231</v>
      </c>
    </row>
    <row r="233" spans="1:1" x14ac:dyDescent="0.35">
      <c r="A233" s="20">
        <v>232</v>
      </c>
    </row>
    <row r="234" spans="1:1" x14ac:dyDescent="0.35">
      <c r="A234" s="20">
        <v>233</v>
      </c>
    </row>
    <row r="235" spans="1:1" x14ac:dyDescent="0.35">
      <c r="A235" s="20">
        <v>234</v>
      </c>
    </row>
    <row r="236" spans="1:1" x14ac:dyDescent="0.35">
      <c r="A236" s="20">
        <v>235</v>
      </c>
    </row>
    <row r="237" spans="1:1" x14ac:dyDescent="0.35">
      <c r="A237" s="20">
        <v>236</v>
      </c>
    </row>
    <row r="238" spans="1:1" x14ac:dyDescent="0.35">
      <c r="A238" s="20">
        <v>237</v>
      </c>
    </row>
    <row r="239" spans="1:1" x14ac:dyDescent="0.35">
      <c r="A239" s="20">
        <v>238</v>
      </c>
    </row>
    <row r="240" spans="1:1" x14ac:dyDescent="0.35">
      <c r="A240" s="20">
        <v>239</v>
      </c>
    </row>
    <row r="241" spans="1:1" x14ac:dyDescent="0.35">
      <c r="A241" s="20">
        <v>240</v>
      </c>
    </row>
    <row r="242" spans="1:1" x14ac:dyDescent="0.35">
      <c r="A242" s="20">
        <v>241</v>
      </c>
    </row>
    <row r="243" spans="1:1" x14ac:dyDescent="0.35">
      <c r="A243" s="20">
        <v>242</v>
      </c>
    </row>
    <row r="244" spans="1:1" x14ac:dyDescent="0.35">
      <c r="A244" s="20">
        <v>243</v>
      </c>
    </row>
    <row r="245" spans="1:1" x14ac:dyDescent="0.35">
      <c r="A245" s="20">
        <v>244</v>
      </c>
    </row>
    <row r="246" spans="1:1" x14ac:dyDescent="0.35">
      <c r="A246" s="20">
        <v>245</v>
      </c>
    </row>
    <row r="247" spans="1:1" x14ac:dyDescent="0.35">
      <c r="A247" s="20">
        <v>246</v>
      </c>
    </row>
    <row r="248" spans="1:1" x14ac:dyDescent="0.35">
      <c r="A248" s="20">
        <v>247</v>
      </c>
    </row>
    <row r="249" spans="1:1" x14ac:dyDescent="0.35">
      <c r="A249" s="20">
        <v>248</v>
      </c>
    </row>
    <row r="250" spans="1:1" x14ac:dyDescent="0.35">
      <c r="A250" s="20">
        <v>249</v>
      </c>
    </row>
    <row r="251" spans="1:1" x14ac:dyDescent="0.35">
      <c r="A251" s="20">
        <v>250</v>
      </c>
    </row>
    <row r="252" spans="1:1" x14ac:dyDescent="0.35">
      <c r="A252" s="20">
        <v>251</v>
      </c>
    </row>
    <row r="253" spans="1:1" x14ac:dyDescent="0.35">
      <c r="A253" s="20">
        <v>252</v>
      </c>
    </row>
    <row r="254" spans="1:1" x14ac:dyDescent="0.35">
      <c r="A254" s="20">
        <v>253</v>
      </c>
    </row>
    <row r="255" spans="1:1" x14ac:dyDescent="0.35">
      <c r="A255" s="20">
        <v>254</v>
      </c>
    </row>
    <row r="256" spans="1:1" x14ac:dyDescent="0.35">
      <c r="A256" s="20">
        <v>255</v>
      </c>
    </row>
    <row r="257" spans="1:1" x14ac:dyDescent="0.35">
      <c r="A257" s="20">
        <v>256</v>
      </c>
    </row>
    <row r="258" spans="1:1" x14ac:dyDescent="0.35">
      <c r="A258" s="20">
        <v>257</v>
      </c>
    </row>
    <row r="259" spans="1:1" x14ac:dyDescent="0.35">
      <c r="A259" s="20">
        <v>258</v>
      </c>
    </row>
    <row r="260" spans="1:1" x14ac:dyDescent="0.35">
      <c r="A260" s="20">
        <v>259</v>
      </c>
    </row>
    <row r="261" spans="1:1" x14ac:dyDescent="0.35">
      <c r="A261" s="20">
        <v>260</v>
      </c>
    </row>
    <row r="262" spans="1:1" x14ac:dyDescent="0.35">
      <c r="A262" s="20">
        <v>261</v>
      </c>
    </row>
    <row r="263" spans="1:1" x14ac:dyDescent="0.35">
      <c r="A263" s="20">
        <v>262</v>
      </c>
    </row>
    <row r="264" spans="1:1" x14ac:dyDescent="0.35">
      <c r="A264" s="20">
        <v>263</v>
      </c>
    </row>
    <row r="265" spans="1:1" x14ac:dyDescent="0.35">
      <c r="A265" s="20">
        <v>264</v>
      </c>
    </row>
    <row r="266" spans="1:1" x14ac:dyDescent="0.35">
      <c r="A266" s="20">
        <v>265</v>
      </c>
    </row>
    <row r="267" spans="1:1" x14ac:dyDescent="0.35">
      <c r="A267" s="20">
        <v>266</v>
      </c>
    </row>
    <row r="268" spans="1:1" x14ac:dyDescent="0.35">
      <c r="A268" s="20">
        <v>267</v>
      </c>
    </row>
    <row r="269" spans="1:1" x14ac:dyDescent="0.35">
      <c r="A269" s="20">
        <v>268</v>
      </c>
    </row>
    <row r="270" spans="1:1" x14ac:dyDescent="0.35">
      <c r="A270" s="20">
        <v>269</v>
      </c>
    </row>
    <row r="271" spans="1:1" x14ac:dyDescent="0.35">
      <c r="A271" s="20">
        <v>270</v>
      </c>
    </row>
    <row r="272" spans="1:1" x14ac:dyDescent="0.35">
      <c r="A272" s="20">
        <v>271</v>
      </c>
    </row>
    <row r="273" spans="1:1" x14ac:dyDescent="0.35">
      <c r="A273" s="20">
        <v>272</v>
      </c>
    </row>
    <row r="274" spans="1:1" x14ac:dyDescent="0.35">
      <c r="A274" s="20">
        <v>273</v>
      </c>
    </row>
    <row r="275" spans="1:1" x14ac:dyDescent="0.35">
      <c r="A275" s="20">
        <v>274</v>
      </c>
    </row>
    <row r="276" spans="1:1" x14ac:dyDescent="0.35">
      <c r="A276" s="20">
        <v>275</v>
      </c>
    </row>
    <row r="277" spans="1:1" x14ac:dyDescent="0.35">
      <c r="A277" s="20">
        <v>276</v>
      </c>
    </row>
    <row r="278" spans="1:1" x14ac:dyDescent="0.35">
      <c r="A278" s="20">
        <v>277</v>
      </c>
    </row>
    <row r="279" spans="1:1" x14ac:dyDescent="0.35">
      <c r="A279" s="20">
        <v>278</v>
      </c>
    </row>
    <row r="280" spans="1:1" x14ac:dyDescent="0.35">
      <c r="A280" s="20">
        <v>279</v>
      </c>
    </row>
    <row r="281" spans="1:1" x14ac:dyDescent="0.35">
      <c r="A281" s="20">
        <v>280</v>
      </c>
    </row>
    <row r="282" spans="1:1" x14ac:dyDescent="0.35">
      <c r="A282" s="20">
        <v>281</v>
      </c>
    </row>
    <row r="283" spans="1:1" x14ac:dyDescent="0.35">
      <c r="A283" s="20">
        <v>282</v>
      </c>
    </row>
    <row r="284" spans="1:1" x14ac:dyDescent="0.35">
      <c r="A284" s="20">
        <v>283</v>
      </c>
    </row>
    <row r="285" spans="1:1" x14ac:dyDescent="0.35">
      <c r="A285" s="20">
        <v>284</v>
      </c>
    </row>
    <row r="286" spans="1:1" x14ac:dyDescent="0.35">
      <c r="A286" s="20">
        <v>285</v>
      </c>
    </row>
    <row r="287" spans="1:1" x14ac:dyDescent="0.35">
      <c r="A287" s="20">
        <v>286</v>
      </c>
    </row>
    <row r="288" spans="1:1" x14ac:dyDescent="0.35">
      <c r="A288" s="20">
        <v>287</v>
      </c>
    </row>
    <row r="289" spans="1:1" x14ac:dyDescent="0.35">
      <c r="A289" s="20">
        <v>288</v>
      </c>
    </row>
    <row r="290" spans="1:1" x14ac:dyDescent="0.35">
      <c r="A290" s="20">
        <v>289</v>
      </c>
    </row>
    <row r="291" spans="1:1" x14ac:dyDescent="0.35">
      <c r="A291" s="20">
        <v>290</v>
      </c>
    </row>
    <row r="292" spans="1:1" x14ac:dyDescent="0.35">
      <c r="A292" s="20">
        <v>291</v>
      </c>
    </row>
    <row r="293" spans="1:1" x14ac:dyDescent="0.35">
      <c r="A293" s="20">
        <v>292</v>
      </c>
    </row>
    <row r="294" spans="1:1" x14ac:dyDescent="0.35">
      <c r="A294" s="20">
        <v>293</v>
      </c>
    </row>
    <row r="295" spans="1:1" x14ac:dyDescent="0.35">
      <c r="A295" s="20">
        <v>294</v>
      </c>
    </row>
    <row r="296" spans="1:1" x14ac:dyDescent="0.35">
      <c r="A296" s="20">
        <v>295</v>
      </c>
    </row>
    <row r="297" spans="1:1" x14ac:dyDescent="0.35">
      <c r="A297" s="20">
        <v>296</v>
      </c>
    </row>
    <row r="298" spans="1:1" x14ac:dyDescent="0.35">
      <c r="A298" s="20">
        <v>297</v>
      </c>
    </row>
    <row r="299" spans="1:1" x14ac:dyDescent="0.35">
      <c r="A299" s="20">
        <v>298</v>
      </c>
    </row>
    <row r="300" spans="1:1" x14ac:dyDescent="0.35">
      <c r="A300" s="20">
        <v>299</v>
      </c>
    </row>
    <row r="301" spans="1:1" x14ac:dyDescent="0.35">
      <c r="A301" s="20">
        <v>300</v>
      </c>
    </row>
    <row r="302" spans="1:1" x14ac:dyDescent="0.35">
      <c r="A302" s="20">
        <v>301</v>
      </c>
    </row>
    <row r="303" spans="1:1" x14ac:dyDescent="0.35">
      <c r="A303" s="20">
        <v>302</v>
      </c>
    </row>
    <row r="304" spans="1:1" x14ac:dyDescent="0.35">
      <c r="A304" s="20">
        <v>303</v>
      </c>
    </row>
    <row r="305" spans="1:1" x14ac:dyDescent="0.35">
      <c r="A305" s="20">
        <v>304</v>
      </c>
    </row>
    <row r="306" spans="1:1" x14ac:dyDescent="0.35">
      <c r="A306" s="20">
        <v>305</v>
      </c>
    </row>
    <row r="307" spans="1:1" x14ac:dyDescent="0.35">
      <c r="A307" s="20">
        <v>306</v>
      </c>
    </row>
    <row r="308" spans="1:1" x14ac:dyDescent="0.35">
      <c r="A308" s="20">
        <v>307</v>
      </c>
    </row>
    <row r="309" spans="1:1" x14ac:dyDescent="0.35">
      <c r="A309" s="20">
        <v>308</v>
      </c>
    </row>
    <row r="310" spans="1:1" x14ac:dyDescent="0.35">
      <c r="A310" s="20">
        <v>309</v>
      </c>
    </row>
    <row r="311" spans="1:1" x14ac:dyDescent="0.35">
      <c r="A311" s="20">
        <v>310</v>
      </c>
    </row>
    <row r="312" spans="1:1" x14ac:dyDescent="0.35">
      <c r="A312" s="20">
        <v>311</v>
      </c>
    </row>
    <row r="313" spans="1:1" x14ac:dyDescent="0.35">
      <c r="A313" s="20">
        <v>312</v>
      </c>
    </row>
    <row r="314" spans="1:1" x14ac:dyDescent="0.35">
      <c r="A314" s="20">
        <v>313</v>
      </c>
    </row>
    <row r="315" spans="1:1" x14ac:dyDescent="0.35">
      <c r="A315" s="20">
        <v>314</v>
      </c>
    </row>
    <row r="316" spans="1:1" x14ac:dyDescent="0.35">
      <c r="A316" s="20">
        <v>315</v>
      </c>
    </row>
    <row r="317" spans="1:1" x14ac:dyDescent="0.35">
      <c r="A317" s="20">
        <v>316</v>
      </c>
    </row>
    <row r="318" spans="1:1" x14ac:dyDescent="0.35">
      <c r="A318" s="20">
        <v>317</v>
      </c>
    </row>
    <row r="319" spans="1:1" x14ac:dyDescent="0.35">
      <c r="A319" s="20">
        <v>318</v>
      </c>
    </row>
    <row r="320" spans="1:1" x14ac:dyDescent="0.35">
      <c r="A320" s="20">
        <v>319</v>
      </c>
    </row>
    <row r="321" spans="1:1" x14ac:dyDescent="0.35">
      <c r="A321" s="20">
        <v>320</v>
      </c>
    </row>
    <row r="322" spans="1:1" x14ac:dyDescent="0.35">
      <c r="A322" s="20">
        <v>321</v>
      </c>
    </row>
    <row r="323" spans="1:1" x14ac:dyDescent="0.35">
      <c r="A323" s="20">
        <v>322</v>
      </c>
    </row>
    <row r="324" spans="1:1" x14ac:dyDescent="0.35">
      <c r="A324" s="20">
        <v>323</v>
      </c>
    </row>
    <row r="325" spans="1:1" x14ac:dyDescent="0.35">
      <c r="A325" s="20">
        <v>324</v>
      </c>
    </row>
    <row r="326" spans="1:1" x14ac:dyDescent="0.35">
      <c r="A326" s="20">
        <v>325</v>
      </c>
    </row>
    <row r="327" spans="1:1" x14ac:dyDescent="0.35">
      <c r="A327" s="20">
        <v>326</v>
      </c>
    </row>
    <row r="328" spans="1:1" x14ac:dyDescent="0.35">
      <c r="A328" s="20">
        <v>327</v>
      </c>
    </row>
    <row r="329" spans="1:1" x14ac:dyDescent="0.35">
      <c r="A329" s="20">
        <v>328</v>
      </c>
    </row>
    <row r="330" spans="1:1" x14ac:dyDescent="0.35">
      <c r="A330" s="20">
        <v>329</v>
      </c>
    </row>
    <row r="331" spans="1:1" x14ac:dyDescent="0.35">
      <c r="A331" s="20">
        <v>330</v>
      </c>
    </row>
    <row r="332" spans="1:1" x14ac:dyDescent="0.35">
      <c r="A332" s="20">
        <v>331</v>
      </c>
    </row>
    <row r="333" spans="1:1" x14ac:dyDescent="0.35">
      <c r="A333" s="20">
        <v>332</v>
      </c>
    </row>
    <row r="334" spans="1:1" x14ac:dyDescent="0.35">
      <c r="A334" s="20">
        <v>333</v>
      </c>
    </row>
    <row r="335" spans="1:1" x14ac:dyDescent="0.35">
      <c r="A335" s="20">
        <v>334</v>
      </c>
    </row>
    <row r="336" spans="1:1" x14ac:dyDescent="0.35">
      <c r="A336" s="20">
        <v>335</v>
      </c>
    </row>
    <row r="337" spans="1:1" x14ac:dyDescent="0.35">
      <c r="A337" s="20">
        <v>336</v>
      </c>
    </row>
    <row r="338" spans="1:1" x14ac:dyDescent="0.35">
      <c r="A338" s="20">
        <v>337</v>
      </c>
    </row>
    <row r="339" spans="1:1" x14ac:dyDescent="0.35">
      <c r="A339" s="20">
        <v>338</v>
      </c>
    </row>
    <row r="340" spans="1:1" x14ac:dyDescent="0.35">
      <c r="A340" s="20">
        <v>339</v>
      </c>
    </row>
    <row r="341" spans="1:1" x14ac:dyDescent="0.35">
      <c r="A341" s="20">
        <v>340</v>
      </c>
    </row>
    <row r="342" spans="1:1" x14ac:dyDescent="0.35">
      <c r="A342" s="20">
        <v>341</v>
      </c>
    </row>
    <row r="343" spans="1:1" x14ac:dyDescent="0.35">
      <c r="A343" s="20">
        <v>342</v>
      </c>
    </row>
    <row r="344" spans="1:1" x14ac:dyDescent="0.35">
      <c r="A344" s="20">
        <v>343</v>
      </c>
    </row>
    <row r="345" spans="1:1" x14ac:dyDescent="0.35">
      <c r="A345" s="20">
        <v>344</v>
      </c>
    </row>
    <row r="346" spans="1:1" x14ac:dyDescent="0.35">
      <c r="A346" s="20">
        <v>345</v>
      </c>
    </row>
    <row r="347" spans="1:1" x14ac:dyDescent="0.35">
      <c r="A347" s="20">
        <v>346</v>
      </c>
    </row>
    <row r="348" spans="1:1" x14ac:dyDescent="0.35">
      <c r="A348" s="20">
        <v>347</v>
      </c>
    </row>
    <row r="349" spans="1:1" x14ac:dyDescent="0.35">
      <c r="A349" s="20">
        <v>348</v>
      </c>
    </row>
    <row r="350" spans="1:1" x14ac:dyDescent="0.35">
      <c r="A350" s="20">
        <v>349</v>
      </c>
    </row>
    <row r="351" spans="1:1" x14ac:dyDescent="0.35">
      <c r="A351" s="20">
        <v>350</v>
      </c>
    </row>
    <row r="352" spans="1:1" x14ac:dyDescent="0.35">
      <c r="A352" s="20">
        <v>351</v>
      </c>
    </row>
    <row r="353" spans="1:1" x14ac:dyDescent="0.35">
      <c r="A353" s="20">
        <v>352</v>
      </c>
    </row>
    <row r="354" spans="1:1" x14ac:dyDescent="0.35">
      <c r="A354" s="20">
        <v>353</v>
      </c>
    </row>
    <row r="355" spans="1:1" x14ac:dyDescent="0.35">
      <c r="A355" s="20">
        <v>354</v>
      </c>
    </row>
    <row r="356" spans="1:1" x14ac:dyDescent="0.35">
      <c r="A356" s="20">
        <v>355</v>
      </c>
    </row>
    <row r="357" spans="1:1" x14ac:dyDescent="0.35">
      <c r="A357" s="20">
        <v>356</v>
      </c>
    </row>
    <row r="358" spans="1:1" x14ac:dyDescent="0.35">
      <c r="A358" s="20">
        <v>357</v>
      </c>
    </row>
    <row r="359" spans="1:1" x14ac:dyDescent="0.35">
      <c r="A359" s="20">
        <v>358</v>
      </c>
    </row>
    <row r="360" spans="1:1" x14ac:dyDescent="0.35">
      <c r="A360" s="20">
        <v>359</v>
      </c>
    </row>
    <row r="361" spans="1:1" x14ac:dyDescent="0.35">
      <c r="A361" s="20">
        <v>360</v>
      </c>
    </row>
    <row r="362" spans="1:1" x14ac:dyDescent="0.35">
      <c r="A362" s="20">
        <v>361</v>
      </c>
    </row>
    <row r="363" spans="1:1" x14ac:dyDescent="0.35">
      <c r="A363" s="20">
        <v>362</v>
      </c>
    </row>
    <row r="364" spans="1:1" x14ac:dyDescent="0.35">
      <c r="A364" s="20">
        <v>363</v>
      </c>
    </row>
    <row r="365" spans="1:1" x14ac:dyDescent="0.35">
      <c r="A365" s="20">
        <v>364</v>
      </c>
    </row>
    <row r="366" spans="1:1" x14ac:dyDescent="0.35">
      <c r="A366" s="20">
        <v>365</v>
      </c>
    </row>
    <row r="367" spans="1:1" x14ac:dyDescent="0.35">
      <c r="A367" s="20">
        <v>366</v>
      </c>
    </row>
    <row r="368" spans="1:1" x14ac:dyDescent="0.35">
      <c r="A368" s="20">
        <v>367</v>
      </c>
    </row>
    <row r="369" spans="1:1" x14ac:dyDescent="0.35">
      <c r="A369" s="20">
        <v>368</v>
      </c>
    </row>
    <row r="370" spans="1:1" x14ac:dyDescent="0.35">
      <c r="A370" s="20">
        <v>369</v>
      </c>
    </row>
    <row r="371" spans="1:1" x14ac:dyDescent="0.35">
      <c r="A371" s="20">
        <v>370</v>
      </c>
    </row>
    <row r="372" spans="1:1" x14ac:dyDescent="0.35">
      <c r="A372" s="20">
        <v>371</v>
      </c>
    </row>
    <row r="373" spans="1:1" x14ac:dyDescent="0.35">
      <c r="A373" s="20">
        <v>372</v>
      </c>
    </row>
    <row r="374" spans="1:1" x14ac:dyDescent="0.35">
      <c r="A374" s="20">
        <v>373</v>
      </c>
    </row>
    <row r="375" spans="1:1" x14ac:dyDescent="0.35">
      <c r="A375" s="20">
        <v>374</v>
      </c>
    </row>
    <row r="376" spans="1:1" x14ac:dyDescent="0.35">
      <c r="A376" s="20">
        <v>375</v>
      </c>
    </row>
    <row r="377" spans="1:1" x14ac:dyDescent="0.35">
      <c r="A377" s="20">
        <v>376</v>
      </c>
    </row>
    <row r="378" spans="1:1" x14ac:dyDescent="0.35">
      <c r="A378" s="20">
        <v>377</v>
      </c>
    </row>
    <row r="379" spans="1:1" x14ac:dyDescent="0.35">
      <c r="A379" s="20">
        <v>378</v>
      </c>
    </row>
    <row r="380" spans="1:1" x14ac:dyDescent="0.35">
      <c r="A380" s="20">
        <v>379</v>
      </c>
    </row>
    <row r="381" spans="1:1" x14ac:dyDescent="0.35">
      <c r="A381" s="20">
        <v>380</v>
      </c>
    </row>
    <row r="382" spans="1:1" x14ac:dyDescent="0.35">
      <c r="A382" s="20">
        <v>381</v>
      </c>
    </row>
    <row r="383" spans="1:1" x14ac:dyDescent="0.35">
      <c r="A383" s="20">
        <v>382</v>
      </c>
    </row>
    <row r="384" spans="1:1" x14ac:dyDescent="0.35">
      <c r="A384" s="20">
        <v>383</v>
      </c>
    </row>
    <row r="385" spans="1:1" x14ac:dyDescent="0.35">
      <c r="A385" s="20">
        <v>384</v>
      </c>
    </row>
    <row r="386" spans="1:1" x14ac:dyDescent="0.35">
      <c r="A386" s="20">
        <v>385</v>
      </c>
    </row>
    <row r="387" spans="1:1" x14ac:dyDescent="0.35">
      <c r="A387" s="20">
        <v>386</v>
      </c>
    </row>
    <row r="388" spans="1:1" x14ac:dyDescent="0.35">
      <c r="A388" s="20">
        <v>387</v>
      </c>
    </row>
    <row r="389" spans="1:1" x14ac:dyDescent="0.35">
      <c r="A389" s="20">
        <v>388</v>
      </c>
    </row>
    <row r="390" spans="1:1" x14ac:dyDescent="0.35">
      <c r="A390" s="20">
        <v>389</v>
      </c>
    </row>
    <row r="391" spans="1:1" x14ac:dyDescent="0.35">
      <c r="A391" s="20">
        <v>390</v>
      </c>
    </row>
    <row r="392" spans="1:1" x14ac:dyDescent="0.35">
      <c r="A392" s="20">
        <v>391</v>
      </c>
    </row>
    <row r="393" spans="1:1" x14ac:dyDescent="0.35">
      <c r="A393" s="20">
        <v>392</v>
      </c>
    </row>
    <row r="394" spans="1:1" x14ac:dyDescent="0.35">
      <c r="A394" s="20">
        <v>393</v>
      </c>
    </row>
    <row r="395" spans="1:1" x14ac:dyDescent="0.35">
      <c r="A395" s="20">
        <v>394</v>
      </c>
    </row>
    <row r="396" spans="1:1" x14ac:dyDescent="0.35">
      <c r="A396" s="20">
        <v>395</v>
      </c>
    </row>
    <row r="397" spans="1:1" x14ac:dyDescent="0.35">
      <c r="A397" s="20">
        <v>396</v>
      </c>
    </row>
    <row r="398" spans="1:1" x14ac:dyDescent="0.35">
      <c r="A398" s="20">
        <v>397</v>
      </c>
    </row>
    <row r="399" spans="1:1" x14ac:dyDescent="0.35">
      <c r="A399" s="20">
        <v>398</v>
      </c>
    </row>
    <row r="400" spans="1:1" x14ac:dyDescent="0.35">
      <c r="A400" s="20">
        <v>399</v>
      </c>
    </row>
    <row r="401" spans="1:1" x14ac:dyDescent="0.35">
      <c r="A401" s="20">
        <v>400</v>
      </c>
    </row>
    <row r="402" spans="1:1" x14ac:dyDescent="0.35">
      <c r="A402" s="20">
        <v>401</v>
      </c>
    </row>
    <row r="403" spans="1:1" x14ac:dyDescent="0.35">
      <c r="A403" s="20">
        <v>402</v>
      </c>
    </row>
    <row r="404" spans="1:1" x14ac:dyDescent="0.35">
      <c r="A404" s="20">
        <v>403</v>
      </c>
    </row>
    <row r="405" spans="1:1" x14ac:dyDescent="0.35">
      <c r="A405" s="20">
        <v>404</v>
      </c>
    </row>
    <row r="406" spans="1:1" x14ac:dyDescent="0.35">
      <c r="A406" s="20">
        <v>405</v>
      </c>
    </row>
    <row r="407" spans="1:1" x14ac:dyDescent="0.35">
      <c r="A407" s="20">
        <v>406</v>
      </c>
    </row>
    <row r="408" spans="1:1" x14ac:dyDescent="0.35">
      <c r="A408" s="20">
        <v>407</v>
      </c>
    </row>
    <row r="409" spans="1:1" x14ac:dyDescent="0.35">
      <c r="A409" s="20">
        <v>408</v>
      </c>
    </row>
    <row r="410" spans="1:1" x14ac:dyDescent="0.35">
      <c r="A410" s="20">
        <v>409</v>
      </c>
    </row>
    <row r="411" spans="1:1" x14ac:dyDescent="0.35">
      <c r="A411" s="20">
        <v>410</v>
      </c>
    </row>
    <row r="412" spans="1:1" x14ac:dyDescent="0.35">
      <c r="A412" s="20">
        <v>411</v>
      </c>
    </row>
    <row r="413" spans="1:1" x14ac:dyDescent="0.35">
      <c r="A413" s="20">
        <v>412</v>
      </c>
    </row>
    <row r="414" spans="1:1" x14ac:dyDescent="0.35">
      <c r="A414" s="20">
        <v>413</v>
      </c>
    </row>
    <row r="415" spans="1:1" x14ac:dyDescent="0.35">
      <c r="A415" s="20">
        <v>414</v>
      </c>
    </row>
    <row r="416" spans="1:1" x14ac:dyDescent="0.35">
      <c r="A416" s="20">
        <v>415</v>
      </c>
    </row>
    <row r="417" spans="1:1" x14ac:dyDescent="0.35">
      <c r="A417" s="20">
        <v>416</v>
      </c>
    </row>
    <row r="418" spans="1:1" x14ac:dyDescent="0.35">
      <c r="A418" s="20">
        <v>417</v>
      </c>
    </row>
    <row r="419" spans="1:1" x14ac:dyDescent="0.35">
      <c r="A419" s="20">
        <v>418</v>
      </c>
    </row>
    <row r="420" spans="1:1" x14ac:dyDescent="0.35">
      <c r="A420" s="20">
        <v>419</v>
      </c>
    </row>
    <row r="421" spans="1:1" x14ac:dyDescent="0.35">
      <c r="A421" s="20">
        <v>420</v>
      </c>
    </row>
    <row r="422" spans="1:1" x14ac:dyDescent="0.35">
      <c r="A422" s="20">
        <v>421</v>
      </c>
    </row>
    <row r="423" spans="1:1" x14ac:dyDescent="0.35">
      <c r="A423" s="20">
        <v>422</v>
      </c>
    </row>
    <row r="424" spans="1:1" x14ac:dyDescent="0.35">
      <c r="A424" s="20">
        <v>423</v>
      </c>
    </row>
    <row r="425" spans="1:1" x14ac:dyDescent="0.35">
      <c r="A425" s="20">
        <v>424</v>
      </c>
    </row>
    <row r="426" spans="1:1" x14ac:dyDescent="0.35">
      <c r="A426" s="20">
        <v>425</v>
      </c>
    </row>
    <row r="427" spans="1:1" x14ac:dyDescent="0.35">
      <c r="A427" s="20">
        <v>426</v>
      </c>
    </row>
    <row r="428" spans="1:1" x14ac:dyDescent="0.35">
      <c r="A428" s="20">
        <v>427</v>
      </c>
    </row>
    <row r="429" spans="1:1" x14ac:dyDescent="0.35">
      <c r="A429" s="20">
        <v>428</v>
      </c>
    </row>
    <row r="430" spans="1:1" x14ac:dyDescent="0.35">
      <c r="A430" s="20">
        <v>429</v>
      </c>
    </row>
    <row r="431" spans="1:1" x14ac:dyDescent="0.35">
      <c r="A431" s="20">
        <v>430</v>
      </c>
    </row>
    <row r="432" spans="1:1" x14ac:dyDescent="0.35">
      <c r="A432" s="20">
        <v>431</v>
      </c>
    </row>
    <row r="433" spans="1:1" x14ac:dyDescent="0.35">
      <c r="A433" s="20">
        <v>432</v>
      </c>
    </row>
    <row r="434" spans="1:1" x14ac:dyDescent="0.35">
      <c r="A434" s="20">
        <v>433</v>
      </c>
    </row>
    <row r="435" spans="1:1" x14ac:dyDescent="0.35">
      <c r="A435" s="20">
        <v>434</v>
      </c>
    </row>
    <row r="436" spans="1:1" x14ac:dyDescent="0.35">
      <c r="A436" s="20">
        <v>435</v>
      </c>
    </row>
    <row r="437" spans="1:1" x14ac:dyDescent="0.35">
      <c r="A437" s="20">
        <v>436</v>
      </c>
    </row>
    <row r="438" spans="1:1" x14ac:dyDescent="0.35">
      <c r="A438" s="20">
        <v>437</v>
      </c>
    </row>
    <row r="439" spans="1:1" x14ac:dyDescent="0.35">
      <c r="A439" s="20">
        <v>438</v>
      </c>
    </row>
    <row r="440" spans="1:1" x14ac:dyDescent="0.35">
      <c r="A440" s="20">
        <v>439</v>
      </c>
    </row>
    <row r="441" spans="1:1" x14ac:dyDescent="0.35">
      <c r="A441" s="20">
        <v>440</v>
      </c>
    </row>
    <row r="442" spans="1:1" x14ac:dyDescent="0.35">
      <c r="A442" s="20">
        <v>441</v>
      </c>
    </row>
    <row r="443" spans="1:1" x14ac:dyDescent="0.35">
      <c r="A443" s="20">
        <v>442</v>
      </c>
    </row>
    <row r="444" spans="1:1" x14ac:dyDescent="0.35">
      <c r="A444" s="20">
        <v>443</v>
      </c>
    </row>
    <row r="445" spans="1:1" x14ac:dyDescent="0.35">
      <c r="A445" s="20">
        <v>444</v>
      </c>
    </row>
    <row r="446" spans="1:1" x14ac:dyDescent="0.35">
      <c r="A446" s="20">
        <v>445</v>
      </c>
    </row>
    <row r="447" spans="1:1" x14ac:dyDescent="0.35">
      <c r="A447" s="20">
        <v>446</v>
      </c>
    </row>
    <row r="448" spans="1:1" x14ac:dyDescent="0.35">
      <c r="A448" s="20">
        <v>447</v>
      </c>
    </row>
    <row r="449" spans="1:1" x14ac:dyDescent="0.35">
      <c r="A449" s="20">
        <v>448</v>
      </c>
    </row>
    <row r="450" spans="1:1" x14ac:dyDescent="0.35">
      <c r="A450" s="20">
        <v>449</v>
      </c>
    </row>
    <row r="451" spans="1:1" x14ac:dyDescent="0.35">
      <c r="A451" s="20">
        <v>450</v>
      </c>
    </row>
    <row r="452" spans="1:1" x14ac:dyDescent="0.35">
      <c r="A452" s="20">
        <v>451</v>
      </c>
    </row>
    <row r="453" spans="1:1" x14ac:dyDescent="0.35">
      <c r="A453" s="20">
        <v>452</v>
      </c>
    </row>
    <row r="454" spans="1:1" x14ac:dyDescent="0.35">
      <c r="A454" s="20">
        <v>453</v>
      </c>
    </row>
    <row r="455" spans="1:1" x14ac:dyDescent="0.35">
      <c r="A455" s="20">
        <v>454</v>
      </c>
    </row>
    <row r="456" spans="1:1" x14ac:dyDescent="0.35">
      <c r="A456" s="20">
        <v>455</v>
      </c>
    </row>
    <row r="457" spans="1:1" x14ac:dyDescent="0.35">
      <c r="A457" s="20">
        <v>456</v>
      </c>
    </row>
    <row r="458" spans="1:1" x14ac:dyDescent="0.35">
      <c r="A458" s="20">
        <v>457</v>
      </c>
    </row>
    <row r="459" spans="1:1" x14ac:dyDescent="0.35">
      <c r="A459" s="20">
        <v>458</v>
      </c>
    </row>
    <row r="460" spans="1:1" x14ac:dyDescent="0.35">
      <c r="A460" s="20">
        <v>459</v>
      </c>
    </row>
    <row r="461" spans="1:1" x14ac:dyDescent="0.35">
      <c r="A461" s="20">
        <v>460</v>
      </c>
    </row>
    <row r="462" spans="1:1" x14ac:dyDescent="0.35">
      <c r="A462" s="20">
        <v>461</v>
      </c>
    </row>
    <row r="463" spans="1:1" x14ac:dyDescent="0.35">
      <c r="A463" s="20">
        <v>462</v>
      </c>
    </row>
    <row r="464" spans="1:1" x14ac:dyDescent="0.35">
      <c r="A464" s="20">
        <v>463</v>
      </c>
    </row>
    <row r="465" spans="1:1" x14ac:dyDescent="0.35">
      <c r="A465" s="20">
        <v>464</v>
      </c>
    </row>
    <row r="466" spans="1:1" x14ac:dyDescent="0.35">
      <c r="A466" s="20">
        <v>465</v>
      </c>
    </row>
    <row r="467" spans="1:1" x14ac:dyDescent="0.35">
      <c r="A467" s="20">
        <v>466</v>
      </c>
    </row>
    <row r="468" spans="1:1" x14ac:dyDescent="0.35">
      <c r="A468" s="20">
        <v>467</v>
      </c>
    </row>
    <row r="469" spans="1:1" x14ac:dyDescent="0.35">
      <c r="A469" s="20">
        <v>468</v>
      </c>
    </row>
    <row r="470" spans="1:1" x14ac:dyDescent="0.35">
      <c r="A470" s="20">
        <v>469</v>
      </c>
    </row>
    <row r="471" spans="1:1" x14ac:dyDescent="0.35">
      <c r="A471" s="20">
        <v>470</v>
      </c>
    </row>
    <row r="472" spans="1:1" x14ac:dyDescent="0.35">
      <c r="A472" s="20">
        <v>471</v>
      </c>
    </row>
    <row r="473" spans="1:1" x14ac:dyDescent="0.35">
      <c r="A473" s="20">
        <v>472</v>
      </c>
    </row>
    <row r="474" spans="1:1" x14ac:dyDescent="0.35">
      <c r="A474" s="20">
        <v>473</v>
      </c>
    </row>
    <row r="475" spans="1:1" x14ac:dyDescent="0.35">
      <c r="A475" s="20">
        <v>474</v>
      </c>
    </row>
    <row r="476" spans="1:1" x14ac:dyDescent="0.35">
      <c r="A476" s="20">
        <v>475</v>
      </c>
    </row>
    <row r="477" spans="1:1" x14ac:dyDescent="0.35">
      <c r="A477" s="20">
        <v>476</v>
      </c>
    </row>
    <row r="478" spans="1:1" x14ac:dyDescent="0.35">
      <c r="A478" s="20">
        <v>477</v>
      </c>
    </row>
    <row r="479" spans="1:1" x14ac:dyDescent="0.35">
      <c r="A479" s="20">
        <v>478</v>
      </c>
    </row>
    <row r="480" spans="1:1" x14ac:dyDescent="0.35">
      <c r="A480" s="20">
        <v>479</v>
      </c>
    </row>
    <row r="481" spans="1:1" x14ac:dyDescent="0.35">
      <c r="A481" s="20">
        <v>480</v>
      </c>
    </row>
    <row r="482" spans="1:1" x14ac:dyDescent="0.35">
      <c r="A482" s="20">
        <v>481</v>
      </c>
    </row>
    <row r="483" spans="1:1" x14ac:dyDescent="0.35">
      <c r="A483" s="20">
        <v>482</v>
      </c>
    </row>
    <row r="484" spans="1:1" x14ac:dyDescent="0.35">
      <c r="A484" s="20">
        <v>483</v>
      </c>
    </row>
    <row r="485" spans="1:1" x14ac:dyDescent="0.35">
      <c r="A485" s="20">
        <v>484</v>
      </c>
    </row>
    <row r="486" spans="1:1" x14ac:dyDescent="0.35">
      <c r="A486" s="20">
        <v>485</v>
      </c>
    </row>
    <row r="487" spans="1:1" x14ac:dyDescent="0.35">
      <c r="A487" s="20">
        <v>486</v>
      </c>
    </row>
    <row r="488" spans="1:1" x14ac:dyDescent="0.35">
      <c r="A488" s="20">
        <v>487</v>
      </c>
    </row>
    <row r="489" spans="1:1" x14ac:dyDescent="0.35">
      <c r="A489" s="20">
        <v>488</v>
      </c>
    </row>
    <row r="490" spans="1:1" x14ac:dyDescent="0.35">
      <c r="A490" s="20">
        <v>489</v>
      </c>
    </row>
    <row r="491" spans="1:1" x14ac:dyDescent="0.35">
      <c r="A491" s="20">
        <v>490</v>
      </c>
    </row>
    <row r="492" spans="1:1" x14ac:dyDescent="0.35">
      <c r="A492" s="20">
        <v>491</v>
      </c>
    </row>
    <row r="493" spans="1:1" x14ac:dyDescent="0.35">
      <c r="A493" s="20">
        <v>492</v>
      </c>
    </row>
    <row r="494" spans="1:1" x14ac:dyDescent="0.35">
      <c r="A494" s="20">
        <v>493</v>
      </c>
    </row>
    <row r="495" spans="1:1" x14ac:dyDescent="0.35">
      <c r="A495" s="20">
        <v>494</v>
      </c>
    </row>
    <row r="496" spans="1:1" x14ac:dyDescent="0.35">
      <c r="A496" s="20">
        <v>495</v>
      </c>
    </row>
    <row r="497" spans="1:1" x14ac:dyDescent="0.35">
      <c r="A497" s="20">
        <v>496</v>
      </c>
    </row>
    <row r="498" spans="1:1" x14ac:dyDescent="0.35">
      <c r="A498" s="20">
        <v>497</v>
      </c>
    </row>
    <row r="499" spans="1:1" x14ac:dyDescent="0.35">
      <c r="A499" s="20">
        <v>498</v>
      </c>
    </row>
    <row r="500" spans="1:1" x14ac:dyDescent="0.35">
      <c r="A500" s="20">
        <v>499</v>
      </c>
    </row>
    <row r="501" spans="1:1" x14ac:dyDescent="0.35">
      <c r="A501" s="20">
        <v>500</v>
      </c>
    </row>
    <row r="502" spans="1:1" x14ac:dyDescent="0.35">
      <c r="A502" s="20">
        <v>501</v>
      </c>
    </row>
    <row r="503" spans="1:1" x14ac:dyDescent="0.35">
      <c r="A503" s="20">
        <v>502</v>
      </c>
    </row>
    <row r="504" spans="1:1" x14ac:dyDescent="0.35">
      <c r="A504" s="20">
        <v>503</v>
      </c>
    </row>
    <row r="505" spans="1:1" x14ac:dyDescent="0.35">
      <c r="A505" s="20">
        <v>504</v>
      </c>
    </row>
    <row r="506" spans="1:1" x14ac:dyDescent="0.35">
      <c r="A506" s="20">
        <v>505</v>
      </c>
    </row>
    <row r="507" spans="1:1" x14ac:dyDescent="0.35">
      <c r="A507" s="20">
        <v>506</v>
      </c>
    </row>
    <row r="508" spans="1:1" x14ac:dyDescent="0.35">
      <c r="A508" s="20">
        <v>507</v>
      </c>
    </row>
    <row r="509" spans="1:1" x14ac:dyDescent="0.35">
      <c r="A509" s="20">
        <v>508</v>
      </c>
    </row>
    <row r="510" spans="1:1" x14ac:dyDescent="0.35">
      <c r="A510" s="20">
        <v>509</v>
      </c>
    </row>
    <row r="511" spans="1:1" x14ac:dyDescent="0.35">
      <c r="A511" s="20">
        <v>510</v>
      </c>
    </row>
    <row r="512" spans="1:1" x14ac:dyDescent="0.35">
      <c r="A512" s="20">
        <v>511</v>
      </c>
    </row>
    <row r="513" spans="1:1" x14ac:dyDescent="0.35">
      <c r="A513" s="20">
        <v>512</v>
      </c>
    </row>
    <row r="514" spans="1:1" x14ac:dyDescent="0.35">
      <c r="A514" s="20">
        <v>513</v>
      </c>
    </row>
    <row r="515" spans="1:1" x14ac:dyDescent="0.35">
      <c r="A515" s="20">
        <v>514</v>
      </c>
    </row>
    <row r="516" spans="1:1" x14ac:dyDescent="0.35">
      <c r="A516" s="20">
        <v>515</v>
      </c>
    </row>
    <row r="517" spans="1:1" x14ac:dyDescent="0.35">
      <c r="A517" s="20">
        <v>516</v>
      </c>
    </row>
    <row r="518" spans="1:1" x14ac:dyDescent="0.35">
      <c r="A518" s="20">
        <v>517</v>
      </c>
    </row>
    <row r="519" spans="1:1" x14ac:dyDescent="0.35">
      <c r="A519" s="20">
        <v>518</v>
      </c>
    </row>
    <row r="520" spans="1:1" x14ac:dyDescent="0.35">
      <c r="A520" s="20">
        <v>519</v>
      </c>
    </row>
    <row r="521" spans="1:1" x14ac:dyDescent="0.35">
      <c r="A521" s="20">
        <v>520</v>
      </c>
    </row>
    <row r="522" spans="1:1" x14ac:dyDescent="0.35">
      <c r="A522" s="20">
        <v>521</v>
      </c>
    </row>
    <row r="523" spans="1:1" x14ac:dyDescent="0.35">
      <c r="A523" s="20">
        <v>522</v>
      </c>
    </row>
    <row r="524" spans="1:1" x14ac:dyDescent="0.35">
      <c r="A524" s="20">
        <v>523</v>
      </c>
    </row>
    <row r="525" spans="1:1" x14ac:dyDescent="0.35">
      <c r="A525" s="20">
        <v>524</v>
      </c>
    </row>
    <row r="526" spans="1:1" x14ac:dyDescent="0.35">
      <c r="A526" s="20">
        <v>525</v>
      </c>
    </row>
    <row r="527" spans="1:1" x14ac:dyDescent="0.35">
      <c r="A527" s="20">
        <v>526</v>
      </c>
    </row>
    <row r="528" spans="1:1" x14ac:dyDescent="0.35">
      <c r="A528" s="20">
        <v>527</v>
      </c>
    </row>
    <row r="529" spans="1:1" x14ac:dyDescent="0.35">
      <c r="A529" s="20">
        <v>528</v>
      </c>
    </row>
    <row r="530" spans="1:1" x14ac:dyDescent="0.35">
      <c r="A530" s="20">
        <v>529</v>
      </c>
    </row>
    <row r="531" spans="1:1" x14ac:dyDescent="0.35">
      <c r="A531" s="20">
        <v>530</v>
      </c>
    </row>
    <row r="532" spans="1:1" x14ac:dyDescent="0.35">
      <c r="A532" s="20">
        <v>531</v>
      </c>
    </row>
    <row r="533" spans="1:1" x14ac:dyDescent="0.35">
      <c r="A533" s="20">
        <v>532</v>
      </c>
    </row>
    <row r="534" spans="1:1" x14ac:dyDescent="0.35">
      <c r="A534" s="20">
        <v>533</v>
      </c>
    </row>
    <row r="535" spans="1:1" x14ac:dyDescent="0.35">
      <c r="A535" s="20">
        <v>534</v>
      </c>
    </row>
    <row r="536" spans="1:1" x14ac:dyDescent="0.35">
      <c r="A536" s="20">
        <v>535</v>
      </c>
    </row>
    <row r="537" spans="1:1" x14ac:dyDescent="0.35">
      <c r="A537" s="20">
        <v>536</v>
      </c>
    </row>
    <row r="538" spans="1:1" x14ac:dyDescent="0.35">
      <c r="A538" s="20">
        <v>537</v>
      </c>
    </row>
    <row r="539" spans="1:1" x14ac:dyDescent="0.35">
      <c r="A539" s="20">
        <v>538</v>
      </c>
    </row>
    <row r="540" spans="1:1" x14ac:dyDescent="0.35">
      <c r="A540" s="20">
        <v>539</v>
      </c>
    </row>
    <row r="541" spans="1:1" x14ac:dyDescent="0.35">
      <c r="A541" s="20">
        <v>540</v>
      </c>
    </row>
    <row r="542" spans="1:1" x14ac:dyDescent="0.35">
      <c r="A542" s="20">
        <v>541</v>
      </c>
    </row>
    <row r="543" spans="1:1" x14ac:dyDescent="0.35">
      <c r="A543" s="20">
        <v>542</v>
      </c>
    </row>
    <row r="544" spans="1:1" x14ac:dyDescent="0.35">
      <c r="A544" s="20">
        <v>543</v>
      </c>
    </row>
    <row r="545" spans="1:1" x14ac:dyDescent="0.35">
      <c r="A545" s="20">
        <v>544</v>
      </c>
    </row>
    <row r="546" spans="1:1" x14ac:dyDescent="0.35">
      <c r="A546" s="20">
        <v>545</v>
      </c>
    </row>
    <row r="547" spans="1:1" x14ac:dyDescent="0.35">
      <c r="A547" s="20">
        <v>546</v>
      </c>
    </row>
    <row r="548" spans="1:1" x14ac:dyDescent="0.35">
      <c r="A548" s="20">
        <v>547</v>
      </c>
    </row>
    <row r="549" spans="1:1" x14ac:dyDescent="0.35">
      <c r="A549" s="20">
        <v>548</v>
      </c>
    </row>
    <row r="550" spans="1:1" x14ac:dyDescent="0.35">
      <c r="A550" s="20">
        <v>549</v>
      </c>
    </row>
    <row r="551" spans="1:1" x14ac:dyDescent="0.35">
      <c r="A551" s="20">
        <v>550</v>
      </c>
    </row>
    <row r="552" spans="1:1" x14ac:dyDescent="0.35">
      <c r="A552" s="20">
        <v>551</v>
      </c>
    </row>
    <row r="553" spans="1:1" x14ac:dyDescent="0.35">
      <c r="A553" s="20">
        <v>552</v>
      </c>
    </row>
    <row r="554" spans="1:1" x14ac:dyDescent="0.35">
      <c r="A554" s="20">
        <v>553</v>
      </c>
    </row>
    <row r="555" spans="1:1" x14ac:dyDescent="0.35">
      <c r="A555" s="20">
        <v>554</v>
      </c>
    </row>
    <row r="556" spans="1:1" x14ac:dyDescent="0.35">
      <c r="A556" s="20">
        <v>555</v>
      </c>
    </row>
    <row r="557" spans="1:1" x14ac:dyDescent="0.35">
      <c r="A557" s="20">
        <v>556</v>
      </c>
    </row>
    <row r="558" spans="1:1" x14ac:dyDescent="0.35">
      <c r="A558" s="20">
        <v>557</v>
      </c>
    </row>
    <row r="559" spans="1:1" x14ac:dyDescent="0.35">
      <c r="A559" s="20">
        <v>558</v>
      </c>
    </row>
    <row r="560" spans="1:1" x14ac:dyDescent="0.35">
      <c r="A560" s="20">
        <v>559</v>
      </c>
    </row>
    <row r="561" spans="1:1" x14ac:dyDescent="0.35">
      <c r="A561" s="20">
        <v>560</v>
      </c>
    </row>
    <row r="562" spans="1:1" x14ac:dyDescent="0.35">
      <c r="A562" s="20">
        <v>561</v>
      </c>
    </row>
    <row r="563" spans="1:1" x14ac:dyDescent="0.35">
      <c r="A563" s="20">
        <v>562</v>
      </c>
    </row>
    <row r="564" spans="1:1" x14ac:dyDescent="0.35">
      <c r="A564" s="20">
        <v>563</v>
      </c>
    </row>
    <row r="565" spans="1:1" x14ac:dyDescent="0.35">
      <c r="A565" s="20">
        <v>564</v>
      </c>
    </row>
    <row r="566" spans="1:1" x14ac:dyDescent="0.35">
      <c r="A566" s="20">
        <v>565</v>
      </c>
    </row>
    <row r="567" spans="1:1" x14ac:dyDescent="0.35">
      <c r="A567" s="20">
        <v>566</v>
      </c>
    </row>
    <row r="568" spans="1:1" x14ac:dyDescent="0.35">
      <c r="A568" s="20">
        <v>567</v>
      </c>
    </row>
    <row r="569" spans="1:1" x14ac:dyDescent="0.35">
      <c r="A569" s="20">
        <v>568</v>
      </c>
    </row>
    <row r="570" spans="1:1" x14ac:dyDescent="0.35">
      <c r="A570" s="20">
        <v>569</v>
      </c>
    </row>
    <row r="571" spans="1:1" x14ac:dyDescent="0.35">
      <c r="A571" s="20">
        <v>570</v>
      </c>
    </row>
    <row r="572" spans="1:1" x14ac:dyDescent="0.35">
      <c r="A572" s="20">
        <v>571</v>
      </c>
    </row>
    <row r="573" spans="1:1" x14ac:dyDescent="0.35">
      <c r="A573" s="20">
        <v>572</v>
      </c>
    </row>
    <row r="574" spans="1:1" x14ac:dyDescent="0.35">
      <c r="A574" s="20">
        <v>573</v>
      </c>
    </row>
    <row r="575" spans="1:1" x14ac:dyDescent="0.35">
      <c r="A575" s="20">
        <v>574</v>
      </c>
    </row>
    <row r="576" spans="1:1" x14ac:dyDescent="0.35">
      <c r="A576" s="20">
        <v>575</v>
      </c>
    </row>
    <row r="577" spans="1:1" x14ac:dyDescent="0.35">
      <c r="A577" s="20">
        <v>576</v>
      </c>
    </row>
    <row r="578" spans="1:1" x14ac:dyDescent="0.35">
      <c r="A578" s="20">
        <v>577</v>
      </c>
    </row>
    <row r="579" spans="1:1" x14ac:dyDescent="0.35">
      <c r="A579" s="20">
        <v>578</v>
      </c>
    </row>
    <row r="580" spans="1:1" x14ac:dyDescent="0.35">
      <c r="A580" s="20">
        <v>579</v>
      </c>
    </row>
    <row r="581" spans="1:1" x14ac:dyDescent="0.35">
      <c r="A581" s="20">
        <v>580</v>
      </c>
    </row>
    <row r="582" spans="1:1" x14ac:dyDescent="0.35">
      <c r="A582" s="20">
        <v>581</v>
      </c>
    </row>
    <row r="583" spans="1:1" x14ac:dyDescent="0.35">
      <c r="A583" s="20">
        <v>582</v>
      </c>
    </row>
    <row r="584" spans="1:1" x14ac:dyDescent="0.35">
      <c r="A584" s="20">
        <v>583</v>
      </c>
    </row>
    <row r="585" spans="1:1" x14ac:dyDescent="0.35">
      <c r="A585" s="20">
        <v>584</v>
      </c>
    </row>
    <row r="586" spans="1:1" x14ac:dyDescent="0.35">
      <c r="A586" s="20">
        <v>585</v>
      </c>
    </row>
    <row r="587" spans="1:1" x14ac:dyDescent="0.35">
      <c r="A587" s="20">
        <v>586</v>
      </c>
    </row>
    <row r="588" spans="1:1" x14ac:dyDescent="0.35">
      <c r="A588" s="20">
        <v>587</v>
      </c>
    </row>
    <row r="589" spans="1:1" x14ac:dyDescent="0.35">
      <c r="A589" s="20">
        <v>588</v>
      </c>
    </row>
    <row r="590" spans="1:1" x14ac:dyDescent="0.35">
      <c r="A590" s="20">
        <v>589</v>
      </c>
    </row>
    <row r="591" spans="1:1" x14ac:dyDescent="0.35">
      <c r="A591" s="20">
        <v>590</v>
      </c>
    </row>
    <row r="592" spans="1:1" x14ac:dyDescent="0.35">
      <c r="A592" s="20">
        <v>591</v>
      </c>
    </row>
    <row r="593" spans="1:1" x14ac:dyDescent="0.35">
      <c r="A593" s="20">
        <v>592</v>
      </c>
    </row>
    <row r="594" spans="1:1" x14ac:dyDescent="0.35">
      <c r="A594" s="20">
        <v>593</v>
      </c>
    </row>
    <row r="595" spans="1:1" x14ac:dyDescent="0.35">
      <c r="A595" s="20">
        <v>594</v>
      </c>
    </row>
    <row r="596" spans="1:1" x14ac:dyDescent="0.35">
      <c r="A596" s="20">
        <v>595</v>
      </c>
    </row>
    <row r="597" spans="1:1" x14ac:dyDescent="0.35">
      <c r="A597" s="20">
        <v>596</v>
      </c>
    </row>
    <row r="598" spans="1:1" x14ac:dyDescent="0.35">
      <c r="A598" s="20">
        <v>597</v>
      </c>
    </row>
    <row r="599" spans="1:1" x14ac:dyDescent="0.35">
      <c r="A599" s="20">
        <v>598</v>
      </c>
    </row>
    <row r="600" spans="1:1" x14ac:dyDescent="0.35">
      <c r="A600" s="20">
        <v>599</v>
      </c>
    </row>
    <row r="601" spans="1:1" x14ac:dyDescent="0.35">
      <c r="A601" s="20">
        <v>600</v>
      </c>
    </row>
    <row r="602" spans="1:1" x14ac:dyDescent="0.35">
      <c r="A602" s="20">
        <v>601</v>
      </c>
    </row>
    <row r="603" spans="1:1" x14ac:dyDescent="0.35">
      <c r="A603" s="20">
        <v>602</v>
      </c>
    </row>
    <row r="604" spans="1:1" x14ac:dyDescent="0.35">
      <c r="A604" s="20">
        <v>603</v>
      </c>
    </row>
    <row r="605" spans="1:1" x14ac:dyDescent="0.35">
      <c r="A605" s="20">
        <v>604</v>
      </c>
    </row>
    <row r="606" spans="1:1" x14ac:dyDescent="0.35">
      <c r="A606" s="20">
        <v>605</v>
      </c>
    </row>
    <row r="607" spans="1:1" x14ac:dyDescent="0.35">
      <c r="A607" s="20">
        <v>606</v>
      </c>
    </row>
    <row r="608" spans="1:1" x14ac:dyDescent="0.35">
      <c r="A608" s="20">
        <v>607</v>
      </c>
    </row>
    <row r="609" spans="1:1" x14ac:dyDescent="0.35">
      <c r="A609" s="20">
        <v>608</v>
      </c>
    </row>
    <row r="610" spans="1:1" x14ac:dyDescent="0.35">
      <c r="A610" s="20">
        <v>609</v>
      </c>
    </row>
    <row r="611" spans="1:1" x14ac:dyDescent="0.35">
      <c r="A611" s="20">
        <v>610</v>
      </c>
    </row>
    <row r="612" spans="1:1" x14ac:dyDescent="0.35">
      <c r="A612" s="20">
        <v>611</v>
      </c>
    </row>
    <row r="613" spans="1:1" x14ac:dyDescent="0.35">
      <c r="A613" s="20">
        <v>612</v>
      </c>
    </row>
    <row r="614" spans="1:1" x14ac:dyDescent="0.35">
      <c r="A614" s="20">
        <v>613</v>
      </c>
    </row>
    <row r="615" spans="1:1" x14ac:dyDescent="0.35">
      <c r="A615" s="20">
        <v>614</v>
      </c>
    </row>
    <row r="616" spans="1:1" x14ac:dyDescent="0.35">
      <c r="A616" s="20">
        <v>615</v>
      </c>
    </row>
    <row r="617" spans="1:1" x14ac:dyDescent="0.35">
      <c r="A617" s="20">
        <v>616</v>
      </c>
    </row>
    <row r="618" spans="1:1" x14ac:dyDescent="0.35">
      <c r="A618" s="20">
        <v>617</v>
      </c>
    </row>
    <row r="619" spans="1:1" x14ac:dyDescent="0.35">
      <c r="A619" s="20">
        <v>618</v>
      </c>
    </row>
    <row r="620" spans="1:1" x14ac:dyDescent="0.35">
      <c r="A620" s="20">
        <v>619</v>
      </c>
    </row>
    <row r="621" spans="1:1" x14ac:dyDescent="0.35">
      <c r="A621" s="20">
        <v>620</v>
      </c>
    </row>
    <row r="622" spans="1:1" x14ac:dyDescent="0.35">
      <c r="A622" s="20">
        <v>621</v>
      </c>
    </row>
    <row r="623" spans="1:1" x14ac:dyDescent="0.35">
      <c r="A623" s="20">
        <v>622</v>
      </c>
    </row>
    <row r="624" spans="1:1" x14ac:dyDescent="0.35">
      <c r="A624" s="20">
        <v>623</v>
      </c>
    </row>
    <row r="625" spans="1:1" x14ac:dyDescent="0.35">
      <c r="A625" s="20">
        <v>624</v>
      </c>
    </row>
    <row r="626" spans="1:1" x14ac:dyDescent="0.35">
      <c r="A626" s="20">
        <v>625</v>
      </c>
    </row>
    <row r="627" spans="1:1" x14ac:dyDescent="0.35">
      <c r="A627" s="20">
        <v>626</v>
      </c>
    </row>
    <row r="628" spans="1:1" x14ac:dyDescent="0.35">
      <c r="A628" s="20">
        <v>627</v>
      </c>
    </row>
    <row r="629" spans="1:1" x14ac:dyDescent="0.35">
      <c r="A629" s="20">
        <v>628</v>
      </c>
    </row>
    <row r="630" spans="1:1" x14ac:dyDescent="0.35">
      <c r="A630" s="20">
        <v>629</v>
      </c>
    </row>
    <row r="631" spans="1:1" x14ac:dyDescent="0.35">
      <c r="A631" s="20">
        <v>630</v>
      </c>
    </row>
    <row r="632" spans="1:1" x14ac:dyDescent="0.35">
      <c r="A632" s="20">
        <v>631</v>
      </c>
    </row>
    <row r="633" spans="1:1" x14ac:dyDescent="0.35">
      <c r="A633" s="20">
        <v>632</v>
      </c>
    </row>
    <row r="634" spans="1:1" x14ac:dyDescent="0.35">
      <c r="A634" s="20">
        <v>633</v>
      </c>
    </row>
    <row r="635" spans="1:1" x14ac:dyDescent="0.35">
      <c r="A635" s="20">
        <v>634</v>
      </c>
    </row>
    <row r="636" spans="1:1" x14ac:dyDescent="0.35">
      <c r="A636" s="20">
        <v>635</v>
      </c>
    </row>
    <row r="637" spans="1:1" x14ac:dyDescent="0.35">
      <c r="A637" s="20">
        <v>636</v>
      </c>
    </row>
    <row r="638" spans="1:1" x14ac:dyDescent="0.35">
      <c r="A638" s="20">
        <v>637</v>
      </c>
    </row>
    <row r="639" spans="1:1" x14ac:dyDescent="0.35">
      <c r="A639" s="20">
        <v>638</v>
      </c>
    </row>
    <row r="640" spans="1:1" x14ac:dyDescent="0.35">
      <c r="A640" s="20">
        <v>639</v>
      </c>
    </row>
    <row r="641" spans="1:1" x14ac:dyDescent="0.35">
      <c r="A641" s="20">
        <v>640</v>
      </c>
    </row>
    <row r="642" spans="1:1" x14ac:dyDescent="0.35">
      <c r="A642" s="20">
        <v>641</v>
      </c>
    </row>
    <row r="643" spans="1:1" x14ac:dyDescent="0.35">
      <c r="A643" s="20">
        <v>642</v>
      </c>
    </row>
    <row r="644" spans="1:1" x14ac:dyDescent="0.35">
      <c r="A644" s="20">
        <v>643</v>
      </c>
    </row>
    <row r="645" spans="1:1" x14ac:dyDescent="0.35">
      <c r="A645" s="20">
        <v>644</v>
      </c>
    </row>
    <row r="646" spans="1:1" x14ac:dyDescent="0.35">
      <c r="A646" s="20">
        <v>645</v>
      </c>
    </row>
    <row r="647" spans="1:1" x14ac:dyDescent="0.35">
      <c r="A647" s="20">
        <v>646</v>
      </c>
    </row>
    <row r="648" spans="1:1" x14ac:dyDescent="0.35">
      <c r="A648" s="20">
        <v>647</v>
      </c>
    </row>
    <row r="649" spans="1:1" x14ac:dyDescent="0.35">
      <c r="A649" s="20">
        <v>648</v>
      </c>
    </row>
    <row r="650" spans="1:1" x14ac:dyDescent="0.35">
      <c r="A650" s="20">
        <v>649</v>
      </c>
    </row>
    <row r="651" spans="1:1" x14ac:dyDescent="0.35">
      <c r="A651" s="20">
        <v>650</v>
      </c>
    </row>
    <row r="652" spans="1:1" x14ac:dyDescent="0.35">
      <c r="A652" s="20">
        <v>651</v>
      </c>
    </row>
    <row r="653" spans="1:1" x14ac:dyDescent="0.35">
      <c r="A653" s="20">
        <v>652</v>
      </c>
    </row>
    <row r="654" spans="1:1" x14ac:dyDescent="0.35">
      <c r="A654" s="20">
        <v>653</v>
      </c>
    </row>
    <row r="655" spans="1:1" x14ac:dyDescent="0.35">
      <c r="A655" s="20">
        <v>654</v>
      </c>
    </row>
    <row r="656" spans="1:1" x14ac:dyDescent="0.35">
      <c r="A656" s="20">
        <v>655</v>
      </c>
    </row>
    <row r="657" spans="1:1" x14ac:dyDescent="0.35">
      <c r="A657" s="20">
        <v>656</v>
      </c>
    </row>
    <row r="658" spans="1:1" x14ac:dyDescent="0.35">
      <c r="A658" s="20">
        <v>657</v>
      </c>
    </row>
    <row r="659" spans="1:1" x14ac:dyDescent="0.35">
      <c r="A659" s="20">
        <v>658</v>
      </c>
    </row>
    <row r="660" spans="1:1" x14ac:dyDescent="0.35">
      <c r="A660" s="20">
        <v>659</v>
      </c>
    </row>
    <row r="661" spans="1:1" x14ac:dyDescent="0.35">
      <c r="A661" s="20">
        <v>660</v>
      </c>
    </row>
    <row r="662" spans="1:1" x14ac:dyDescent="0.35">
      <c r="A662" s="20">
        <v>661</v>
      </c>
    </row>
    <row r="663" spans="1:1" x14ac:dyDescent="0.35">
      <c r="A663" s="20">
        <v>662</v>
      </c>
    </row>
    <row r="664" spans="1:1" x14ac:dyDescent="0.35">
      <c r="A664" s="20">
        <v>663</v>
      </c>
    </row>
    <row r="665" spans="1:1" x14ac:dyDescent="0.35">
      <c r="A665" s="20">
        <v>664</v>
      </c>
    </row>
    <row r="666" spans="1:1" x14ac:dyDescent="0.35">
      <c r="A666" s="20">
        <v>665</v>
      </c>
    </row>
    <row r="667" spans="1:1" x14ac:dyDescent="0.35">
      <c r="A667" s="20">
        <v>666</v>
      </c>
    </row>
    <row r="668" spans="1:1" x14ac:dyDescent="0.35">
      <c r="A668" s="20">
        <v>667</v>
      </c>
    </row>
    <row r="669" spans="1:1" x14ac:dyDescent="0.35">
      <c r="A669" s="20">
        <v>668</v>
      </c>
    </row>
    <row r="670" spans="1:1" x14ac:dyDescent="0.35">
      <c r="A670" s="20">
        <v>669</v>
      </c>
    </row>
    <row r="671" spans="1:1" x14ac:dyDescent="0.35">
      <c r="A671" s="20">
        <v>670</v>
      </c>
    </row>
    <row r="672" spans="1:1" x14ac:dyDescent="0.35">
      <c r="A672" s="20">
        <v>671</v>
      </c>
    </row>
    <row r="673" spans="1:1" x14ac:dyDescent="0.35">
      <c r="A673" s="20">
        <v>672</v>
      </c>
    </row>
    <row r="674" spans="1:1" x14ac:dyDescent="0.35">
      <c r="A674" s="20">
        <v>673</v>
      </c>
    </row>
    <row r="675" spans="1:1" x14ac:dyDescent="0.35">
      <c r="A675" s="20">
        <v>674</v>
      </c>
    </row>
    <row r="676" spans="1:1" x14ac:dyDescent="0.35">
      <c r="A676" s="20">
        <v>675</v>
      </c>
    </row>
    <row r="677" spans="1:1" x14ac:dyDescent="0.35">
      <c r="A677" s="20">
        <v>676</v>
      </c>
    </row>
    <row r="678" spans="1:1" x14ac:dyDescent="0.35">
      <c r="A678" s="20">
        <v>677</v>
      </c>
    </row>
    <row r="679" spans="1:1" x14ac:dyDescent="0.35">
      <c r="A679" s="20">
        <v>678</v>
      </c>
    </row>
    <row r="680" spans="1:1" x14ac:dyDescent="0.35">
      <c r="A680" s="20">
        <v>679</v>
      </c>
    </row>
    <row r="681" spans="1:1" x14ac:dyDescent="0.35">
      <c r="A681" s="20">
        <v>680</v>
      </c>
    </row>
    <row r="682" spans="1:1" x14ac:dyDescent="0.35">
      <c r="A682" s="20">
        <v>681</v>
      </c>
    </row>
    <row r="683" spans="1:1" x14ac:dyDescent="0.35">
      <c r="A683" s="20">
        <v>682</v>
      </c>
    </row>
    <row r="684" spans="1:1" x14ac:dyDescent="0.35">
      <c r="A684" s="20">
        <v>683</v>
      </c>
    </row>
    <row r="685" spans="1:1" x14ac:dyDescent="0.35">
      <c r="A685" s="20">
        <v>684</v>
      </c>
    </row>
    <row r="686" spans="1:1" x14ac:dyDescent="0.35">
      <c r="A686" s="20">
        <v>685</v>
      </c>
    </row>
    <row r="687" spans="1:1" x14ac:dyDescent="0.35">
      <c r="A687" s="20">
        <v>686</v>
      </c>
    </row>
    <row r="688" spans="1:1" x14ac:dyDescent="0.35">
      <c r="A688" s="20">
        <v>687</v>
      </c>
    </row>
    <row r="689" spans="1:1" x14ac:dyDescent="0.35">
      <c r="A689" s="20">
        <v>688</v>
      </c>
    </row>
    <row r="690" spans="1:1" x14ac:dyDescent="0.35">
      <c r="A690" s="20">
        <v>689</v>
      </c>
    </row>
    <row r="691" spans="1:1" x14ac:dyDescent="0.35">
      <c r="A691" s="20">
        <v>690</v>
      </c>
    </row>
    <row r="692" spans="1:1" x14ac:dyDescent="0.35">
      <c r="A692" s="20">
        <v>691</v>
      </c>
    </row>
    <row r="693" spans="1:1" x14ac:dyDescent="0.35">
      <c r="A693" s="20">
        <v>692</v>
      </c>
    </row>
    <row r="694" spans="1:1" x14ac:dyDescent="0.35">
      <c r="A694" s="20">
        <v>693</v>
      </c>
    </row>
    <row r="695" spans="1:1" x14ac:dyDescent="0.35">
      <c r="A695" s="20">
        <v>694</v>
      </c>
    </row>
    <row r="696" spans="1:1" x14ac:dyDescent="0.35">
      <c r="A696" s="20">
        <v>695</v>
      </c>
    </row>
    <row r="697" spans="1:1" x14ac:dyDescent="0.35">
      <c r="A697" s="20">
        <v>696</v>
      </c>
    </row>
    <row r="698" spans="1:1" x14ac:dyDescent="0.35">
      <c r="A698" s="20">
        <v>697</v>
      </c>
    </row>
    <row r="699" spans="1:1" x14ac:dyDescent="0.35">
      <c r="A699" s="20">
        <v>698</v>
      </c>
    </row>
    <row r="700" spans="1:1" x14ac:dyDescent="0.35">
      <c r="A700" s="20">
        <v>699</v>
      </c>
    </row>
    <row r="701" spans="1:1" x14ac:dyDescent="0.35">
      <c r="A701" s="20">
        <v>700</v>
      </c>
    </row>
    <row r="702" spans="1:1" x14ac:dyDescent="0.35">
      <c r="A702" s="20">
        <v>701</v>
      </c>
    </row>
    <row r="703" spans="1:1" x14ac:dyDescent="0.35">
      <c r="A703" s="20">
        <v>702</v>
      </c>
    </row>
    <row r="704" spans="1:1" x14ac:dyDescent="0.35">
      <c r="A704" s="20">
        <v>703</v>
      </c>
    </row>
    <row r="705" spans="1:1" x14ac:dyDescent="0.35">
      <c r="A705" s="20">
        <v>704</v>
      </c>
    </row>
    <row r="706" spans="1:1" x14ac:dyDescent="0.35">
      <c r="A706" s="20">
        <v>705</v>
      </c>
    </row>
    <row r="707" spans="1:1" x14ac:dyDescent="0.35">
      <c r="A707" s="20">
        <v>706</v>
      </c>
    </row>
    <row r="708" spans="1:1" x14ac:dyDescent="0.35">
      <c r="A708" s="20">
        <v>707</v>
      </c>
    </row>
    <row r="709" spans="1:1" x14ac:dyDescent="0.35">
      <c r="A709" s="20">
        <v>708</v>
      </c>
    </row>
    <row r="710" spans="1:1" x14ac:dyDescent="0.35">
      <c r="A710" s="20">
        <v>709</v>
      </c>
    </row>
    <row r="711" spans="1:1" x14ac:dyDescent="0.35">
      <c r="A711" s="20">
        <v>710</v>
      </c>
    </row>
    <row r="712" spans="1:1" x14ac:dyDescent="0.35">
      <c r="A712" s="20">
        <v>711</v>
      </c>
    </row>
    <row r="713" spans="1:1" x14ac:dyDescent="0.35">
      <c r="A713" s="20">
        <v>712</v>
      </c>
    </row>
    <row r="714" spans="1:1" x14ac:dyDescent="0.35">
      <c r="A714" s="20">
        <v>713</v>
      </c>
    </row>
    <row r="715" spans="1:1" x14ac:dyDescent="0.35">
      <c r="A715" s="20">
        <v>714</v>
      </c>
    </row>
    <row r="716" spans="1:1" x14ac:dyDescent="0.35">
      <c r="A716" s="20">
        <v>715</v>
      </c>
    </row>
    <row r="717" spans="1:1" x14ac:dyDescent="0.35">
      <c r="A717" s="20">
        <v>716</v>
      </c>
    </row>
    <row r="718" spans="1:1" x14ac:dyDescent="0.35">
      <c r="A718" s="20">
        <v>717</v>
      </c>
    </row>
    <row r="719" spans="1:1" x14ac:dyDescent="0.35">
      <c r="A719" s="20">
        <v>718</v>
      </c>
    </row>
    <row r="720" spans="1:1" x14ac:dyDescent="0.35">
      <c r="A720" s="20">
        <v>719</v>
      </c>
    </row>
    <row r="721" spans="1:1" x14ac:dyDescent="0.35">
      <c r="A721" s="20">
        <v>720</v>
      </c>
    </row>
    <row r="722" spans="1:1" x14ac:dyDescent="0.35">
      <c r="A722" s="20">
        <v>721</v>
      </c>
    </row>
    <row r="723" spans="1:1" x14ac:dyDescent="0.35">
      <c r="A723" s="20">
        <v>722</v>
      </c>
    </row>
    <row r="724" spans="1:1" x14ac:dyDescent="0.35">
      <c r="A724" s="20">
        <v>723</v>
      </c>
    </row>
    <row r="725" spans="1:1" x14ac:dyDescent="0.35">
      <c r="A725" s="20">
        <v>724</v>
      </c>
    </row>
    <row r="726" spans="1:1" x14ac:dyDescent="0.35">
      <c r="A726" s="20">
        <v>725</v>
      </c>
    </row>
    <row r="727" spans="1:1" x14ac:dyDescent="0.35">
      <c r="A727" s="20">
        <v>726</v>
      </c>
    </row>
    <row r="728" spans="1:1" x14ac:dyDescent="0.35">
      <c r="A728" s="20">
        <v>727</v>
      </c>
    </row>
    <row r="729" spans="1:1" x14ac:dyDescent="0.35">
      <c r="A729" s="20">
        <v>728</v>
      </c>
    </row>
    <row r="730" spans="1:1" x14ac:dyDescent="0.35">
      <c r="A730" s="20">
        <v>729</v>
      </c>
    </row>
    <row r="731" spans="1:1" x14ac:dyDescent="0.35">
      <c r="A731" s="20">
        <v>730</v>
      </c>
    </row>
    <row r="732" spans="1:1" x14ac:dyDescent="0.35">
      <c r="A732" s="20">
        <v>731</v>
      </c>
    </row>
    <row r="733" spans="1:1" x14ac:dyDescent="0.35">
      <c r="A733" s="20">
        <v>732</v>
      </c>
    </row>
    <row r="734" spans="1:1" x14ac:dyDescent="0.35">
      <c r="A734" s="20">
        <v>733</v>
      </c>
    </row>
    <row r="735" spans="1:1" x14ac:dyDescent="0.35">
      <c r="A735" s="20">
        <v>734</v>
      </c>
    </row>
    <row r="736" spans="1:1" x14ac:dyDescent="0.35">
      <c r="A736" s="20">
        <v>735</v>
      </c>
    </row>
    <row r="737" spans="1:1" x14ac:dyDescent="0.35">
      <c r="A737" s="20">
        <v>736</v>
      </c>
    </row>
    <row r="738" spans="1:1" x14ac:dyDescent="0.35">
      <c r="A738" s="20">
        <v>737</v>
      </c>
    </row>
    <row r="739" spans="1:1" x14ac:dyDescent="0.35">
      <c r="A739" s="20">
        <v>738</v>
      </c>
    </row>
    <row r="740" spans="1:1" x14ac:dyDescent="0.35">
      <c r="A740" s="20">
        <v>739</v>
      </c>
    </row>
    <row r="741" spans="1:1" x14ac:dyDescent="0.35">
      <c r="A741" s="20">
        <v>740</v>
      </c>
    </row>
    <row r="742" spans="1:1" x14ac:dyDescent="0.35">
      <c r="A742" s="20">
        <v>741</v>
      </c>
    </row>
    <row r="743" spans="1:1" x14ac:dyDescent="0.35">
      <c r="A743" s="20">
        <v>742</v>
      </c>
    </row>
    <row r="744" spans="1:1" x14ac:dyDescent="0.35">
      <c r="A744" s="20">
        <v>743</v>
      </c>
    </row>
    <row r="745" spans="1:1" x14ac:dyDescent="0.35">
      <c r="A745" s="20">
        <v>744</v>
      </c>
    </row>
    <row r="746" spans="1:1" x14ac:dyDescent="0.35">
      <c r="A746" s="20">
        <v>745</v>
      </c>
    </row>
    <row r="747" spans="1:1" x14ac:dyDescent="0.35">
      <c r="A747" s="20">
        <v>746</v>
      </c>
    </row>
    <row r="748" spans="1:1" x14ac:dyDescent="0.35">
      <c r="A748" s="20">
        <v>747</v>
      </c>
    </row>
    <row r="749" spans="1:1" x14ac:dyDescent="0.35">
      <c r="A749" s="20">
        <v>748</v>
      </c>
    </row>
    <row r="750" spans="1:1" x14ac:dyDescent="0.35">
      <c r="A750" s="20">
        <v>749</v>
      </c>
    </row>
    <row r="751" spans="1:1" x14ac:dyDescent="0.35">
      <c r="A751" s="20">
        <v>750</v>
      </c>
    </row>
    <row r="752" spans="1:1" x14ac:dyDescent="0.35">
      <c r="A752" s="20">
        <v>751</v>
      </c>
    </row>
    <row r="753" spans="1:1" x14ac:dyDescent="0.35">
      <c r="A753" s="20">
        <v>752</v>
      </c>
    </row>
    <row r="754" spans="1:1" x14ac:dyDescent="0.35">
      <c r="A754" s="20">
        <v>753</v>
      </c>
    </row>
    <row r="755" spans="1:1" x14ac:dyDescent="0.35">
      <c r="A755" s="20">
        <v>754</v>
      </c>
    </row>
    <row r="756" spans="1:1" x14ac:dyDescent="0.35">
      <c r="A756" s="20">
        <v>755</v>
      </c>
    </row>
    <row r="757" spans="1:1" x14ac:dyDescent="0.35">
      <c r="A757" s="20">
        <v>756</v>
      </c>
    </row>
    <row r="758" spans="1:1" x14ac:dyDescent="0.35">
      <c r="A758" s="20">
        <v>757</v>
      </c>
    </row>
    <row r="759" spans="1:1" x14ac:dyDescent="0.35">
      <c r="A759" s="20">
        <v>758</v>
      </c>
    </row>
    <row r="760" spans="1:1" x14ac:dyDescent="0.35">
      <c r="A760" s="20">
        <v>759</v>
      </c>
    </row>
    <row r="761" spans="1:1" x14ac:dyDescent="0.35">
      <c r="A761" s="20">
        <v>760</v>
      </c>
    </row>
    <row r="762" spans="1:1" x14ac:dyDescent="0.35">
      <c r="A762" s="20">
        <v>761</v>
      </c>
    </row>
    <row r="763" spans="1:1" x14ac:dyDescent="0.35">
      <c r="A763" s="20">
        <v>762</v>
      </c>
    </row>
    <row r="764" spans="1:1" x14ac:dyDescent="0.35">
      <c r="A764" s="20">
        <v>763</v>
      </c>
    </row>
    <row r="765" spans="1:1" x14ac:dyDescent="0.35">
      <c r="A765" s="20">
        <v>764</v>
      </c>
    </row>
    <row r="766" spans="1:1" x14ac:dyDescent="0.35">
      <c r="A766" s="20">
        <v>765</v>
      </c>
    </row>
    <row r="767" spans="1:1" x14ac:dyDescent="0.35">
      <c r="A767" s="20">
        <v>766</v>
      </c>
    </row>
    <row r="768" spans="1:1" x14ac:dyDescent="0.35">
      <c r="A768" s="20">
        <v>767</v>
      </c>
    </row>
    <row r="769" spans="1:1" x14ac:dyDescent="0.35">
      <c r="A769" s="20">
        <v>768</v>
      </c>
    </row>
    <row r="770" spans="1:1" x14ac:dyDescent="0.35">
      <c r="A770" s="20">
        <v>769</v>
      </c>
    </row>
    <row r="771" spans="1:1" x14ac:dyDescent="0.35">
      <c r="A771" s="20">
        <v>770</v>
      </c>
    </row>
    <row r="772" spans="1:1" x14ac:dyDescent="0.35">
      <c r="A772" s="20">
        <v>771</v>
      </c>
    </row>
    <row r="773" spans="1:1" x14ac:dyDescent="0.35">
      <c r="A773" s="20">
        <v>772</v>
      </c>
    </row>
    <row r="774" spans="1:1" x14ac:dyDescent="0.35">
      <c r="A774" s="20">
        <v>773</v>
      </c>
    </row>
    <row r="775" spans="1:1" x14ac:dyDescent="0.35">
      <c r="A775" s="20">
        <v>774</v>
      </c>
    </row>
    <row r="776" spans="1:1" x14ac:dyDescent="0.35">
      <c r="A776" s="20">
        <v>775</v>
      </c>
    </row>
    <row r="777" spans="1:1" x14ac:dyDescent="0.35">
      <c r="A777" s="20">
        <v>776</v>
      </c>
    </row>
    <row r="778" spans="1:1" x14ac:dyDescent="0.35">
      <c r="A778" s="20">
        <v>777</v>
      </c>
    </row>
    <row r="779" spans="1:1" x14ac:dyDescent="0.35">
      <c r="A779" s="20">
        <v>778</v>
      </c>
    </row>
    <row r="780" spans="1:1" x14ac:dyDescent="0.35">
      <c r="A780" s="20">
        <v>779</v>
      </c>
    </row>
    <row r="781" spans="1:1" x14ac:dyDescent="0.35">
      <c r="A781" s="20">
        <v>780</v>
      </c>
    </row>
    <row r="782" spans="1:1" x14ac:dyDescent="0.35">
      <c r="A782" s="20">
        <v>781</v>
      </c>
    </row>
    <row r="783" spans="1:1" x14ac:dyDescent="0.35">
      <c r="A783" s="20">
        <v>782</v>
      </c>
    </row>
    <row r="784" spans="1:1" x14ac:dyDescent="0.35">
      <c r="A784" s="20">
        <v>783</v>
      </c>
    </row>
    <row r="785" spans="1:1" x14ac:dyDescent="0.35">
      <c r="A785" s="20">
        <v>784</v>
      </c>
    </row>
    <row r="786" spans="1:1" x14ac:dyDescent="0.35">
      <c r="A786" s="20">
        <v>785</v>
      </c>
    </row>
    <row r="787" spans="1:1" x14ac:dyDescent="0.35">
      <c r="A787" s="20">
        <v>786</v>
      </c>
    </row>
    <row r="788" spans="1:1" x14ac:dyDescent="0.35">
      <c r="A788" s="20">
        <v>787</v>
      </c>
    </row>
    <row r="789" spans="1:1" x14ac:dyDescent="0.35">
      <c r="A789" s="20">
        <v>788</v>
      </c>
    </row>
    <row r="790" spans="1:1" x14ac:dyDescent="0.35">
      <c r="A790" s="20">
        <v>789</v>
      </c>
    </row>
    <row r="791" spans="1:1" x14ac:dyDescent="0.35">
      <c r="A791" s="20">
        <v>790</v>
      </c>
    </row>
    <row r="792" spans="1:1" x14ac:dyDescent="0.35">
      <c r="A792" s="20">
        <v>791</v>
      </c>
    </row>
    <row r="793" spans="1:1" x14ac:dyDescent="0.35">
      <c r="A793" s="20">
        <v>792</v>
      </c>
    </row>
    <row r="794" spans="1:1" x14ac:dyDescent="0.35">
      <c r="A794" s="20">
        <v>793</v>
      </c>
    </row>
    <row r="795" spans="1:1" x14ac:dyDescent="0.35">
      <c r="A795" s="20">
        <v>794</v>
      </c>
    </row>
    <row r="796" spans="1:1" x14ac:dyDescent="0.35">
      <c r="A796" s="20">
        <v>795</v>
      </c>
    </row>
    <row r="797" spans="1:1" x14ac:dyDescent="0.35">
      <c r="A797" s="20">
        <v>796</v>
      </c>
    </row>
    <row r="798" spans="1:1" x14ac:dyDescent="0.35">
      <c r="A798" s="20">
        <v>797</v>
      </c>
    </row>
    <row r="799" spans="1:1" x14ac:dyDescent="0.35">
      <c r="A799" s="20">
        <v>798</v>
      </c>
    </row>
    <row r="800" spans="1:1" x14ac:dyDescent="0.35">
      <c r="A800" s="20">
        <v>799</v>
      </c>
    </row>
    <row r="801" spans="1:1" x14ac:dyDescent="0.35">
      <c r="A801" s="20">
        <v>800</v>
      </c>
    </row>
    <row r="802" spans="1:1" x14ac:dyDescent="0.35">
      <c r="A802" s="20">
        <v>801</v>
      </c>
    </row>
    <row r="803" spans="1:1" x14ac:dyDescent="0.35">
      <c r="A803" s="20">
        <v>802</v>
      </c>
    </row>
    <row r="804" spans="1:1" x14ac:dyDescent="0.35">
      <c r="A804" s="20">
        <v>803</v>
      </c>
    </row>
    <row r="805" spans="1:1" x14ac:dyDescent="0.35">
      <c r="A805" s="20">
        <v>804</v>
      </c>
    </row>
    <row r="806" spans="1:1" x14ac:dyDescent="0.35">
      <c r="A806" s="20">
        <v>805</v>
      </c>
    </row>
    <row r="807" spans="1:1" x14ac:dyDescent="0.35">
      <c r="A807" s="20">
        <v>806</v>
      </c>
    </row>
    <row r="808" spans="1:1" x14ac:dyDescent="0.35">
      <c r="A808" s="20">
        <v>807</v>
      </c>
    </row>
    <row r="809" spans="1:1" x14ac:dyDescent="0.35">
      <c r="A809" s="20">
        <v>808</v>
      </c>
    </row>
    <row r="810" spans="1:1" x14ac:dyDescent="0.35">
      <c r="A810" s="20">
        <v>809</v>
      </c>
    </row>
    <row r="811" spans="1:1" x14ac:dyDescent="0.35">
      <c r="A811" s="20">
        <v>810</v>
      </c>
    </row>
    <row r="812" spans="1:1" x14ac:dyDescent="0.35">
      <c r="A812" s="20">
        <v>811</v>
      </c>
    </row>
    <row r="813" spans="1:1" x14ac:dyDescent="0.35">
      <c r="A813" s="20">
        <v>812</v>
      </c>
    </row>
    <row r="814" spans="1:1" x14ac:dyDescent="0.35">
      <c r="A814" s="20">
        <v>813</v>
      </c>
    </row>
    <row r="815" spans="1:1" x14ac:dyDescent="0.35">
      <c r="A815" s="20">
        <v>814</v>
      </c>
    </row>
    <row r="816" spans="1:1" x14ac:dyDescent="0.35">
      <c r="A816" s="20">
        <v>815</v>
      </c>
    </row>
    <row r="817" spans="1:1" x14ac:dyDescent="0.35">
      <c r="A817" s="20">
        <v>816</v>
      </c>
    </row>
    <row r="818" spans="1:1" x14ac:dyDescent="0.35">
      <c r="A818" s="20">
        <v>817</v>
      </c>
    </row>
    <row r="819" spans="1:1" x14ac:dyDescent="0.35">
      <c r="A819" s="20">
        <v>818</v>
      </c>
    </row>
    <row r="820" spans="1:1" x14ac:dyDescent="0.35">
      <c r="A820" s="20">
        <v>819</v>
      </c>
    </row>
    <row r="821" spans="1:1" x14ac:dyDescent="0.35">
      <c r="A821" s="20">
        <v>820</v>
      </c>
    </row>
    <row r="822" spans="1:1" x14ac:dyDescent="0.35">
      <c r="A822" s="20">
        <v>821</v>
      </c>
    </row>
    <row r="823" spans="1:1" x14ac:dyDescent="0.35">
      <c r="A823" s="20">
        <v>822</v>
      </c>
    </row>
    <row r="824" spans="1:1" x14ac:dyDescent="0.35">
      <c r="A824" s="20">
        <v>823</v>
      </c>
    </row>
    <row r="825" spans="1:1" x14ac:dyDescent="0.35">
      <c r="A825" s="20">
        <v>824</v>
      </c>
    </row>
    <row r="826" spans="1:1" x14ac:dyDescent="0.35">
      <c r="A826" s="20">
        <v>825</v>
      </c>
    </row>
    <row r="827" spans="1:1" x14ac:dyDescent="0.35">
      <c r="A827" s="20">
        <v>826</v>
      </c>
    </row>
    <row r="828" spans="1:1" x14ac:dyDescent="0.35">
      <c r="A828" s="20">
        <v>827</v>
      </c>
    </row>
    <row r="829" spans="1:1" x14ac:dyDescent="0.35">
      <c r="A829" s="20">
        <v>828</v>
      </c>
    </row>
    <row r="830" spans="1:1" x14ac:dyDescent="0.35">
      <c r="A830" s="20">
        <v>829</v>
      </c>
    </row>
    <row r="831" spans="1:1" x14ac:dyDescent="0.35">
      <c r="A831" s="20">
        <v>830</v>
      </c>
    </row>
    <row r="832" spans="1:1" x14ac:dyDescent="0.35">
      <c r="A832" s="20">
        <v>831</v>
      </c>
    </row>
  </sheetData>
  <customSheetViews>
    <customSheetView guid="{A42AFD82-0651-41F7-977A-91765F707C4A}" topLeftCell="B1">
      <selection activeCell="B2" sqref="B2"/>
      <pageMargins left="0.7" right="0.7" top="0.75" bottom="0.75" header="0.3" footer="0.3"/>
      <pageSetup paperSize="8" orientation="landscape" r:id="rId1"/>
    </customSheetView>
  </customSheetViews>
  <pageMargins left="0.7" right="0.7" top="0.75" bottom="0.75" header="0.3" footer="0.3"/>
  <pageSetup paperSize="8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8"/>
  <dimension ref="A1:H832"/>
  <sheetViews>
    <sheetView zoomScaleNormal="100" workbookViewId="0">
      <selection activeCell="B1" sqref="B1:B65536"/>
    </sheetView>
  </sheetViews>
  <sheetFormatPr defaultColWidth="9.1796875" defaultRowHeight="14.5" x14ac:dyDescent="0.35"/>
  <cols>
    <col min="1" max="1" width="12.54296875" style="20" customWidth="1"/>
    <col min="2" max="8" width="20.54296875" style="28" customWidth="1"/>
    <col min="9" max="15" width="18.54296875" style="1" customWidth="1"/>
    <col min="16" max="16384" width="9.1796875" style="1"/>
  </cols>
  <sheetData>
    <row r="1" spans="1:8" s="31" customFormat="1" ht="60" customHeight="1" x14ac:dyDescent="0.35">
      <c r="A1" s="22" t="s">
        <v>111</v>
      </c>
      <c r="B1" s="33" t="s">
        <v>158</v>
      </c>
      <c r="C1" s="22" t="str">
        <f>"Datum betaling (dd/mm/"&amp;jaar&amp;")"</f>
        <v>Datum betaling (dd/mm/2021)</v>
      </c>
      <c r="D1" s="22" t="s">
        <v>83</v>
      </c>
      <c r="E1" s="22" t="s">
        <v>84</v>
      </c>
      <c r="F1" s="22" t="s">
        <v>85</v>
      </c>
      <c r="G1" s="22" t="s">
        <v>86</v>
      </c>
      <c r="H1" s="22" t="s">
        <v>72</v>
      </c>
    </row>
    <row r="2" spans="1:8" x14ac:dyDescent="0.35">
      <c r="A2" s="20">
        <v>1</v>
      </c>
    </row>
    <row r="3" spans="1:8" x14ac:dyDescent="0.35">
      <c r="A3" s="20">
        <v>2</v>
      </c>
    </row>
    <row r="4" spans="1:8" x14ac:dyDescent="0.35">
      <c r="A4" s="20">
        <v>3</v>
      </c>
    </row>
    <row r="5" spans="1:8" x14ac:dyDescent="0.35">
      <c r="A5" s="20">
        <v>4</v>
      </c>
    </row>
    <row r="6" spans="1:8" x14ac:dyDescent="0.35">
      <c r="A6" s="20">
        <v>5</v>
      </c>
    </row>
    <row r="7" spans="1:8" x14ac:dyDescent="0.35">
      <c r="A7" s="20">
        <v>6</v>
      </c>
    </row>
    <row r="8" spans="1:8" x14ac:dyDescent="0.35">
      <c r="A8" s="20">
        <v>7</v>
      </c>
    </row>
    <row r="9" spans="1:8" x14ac:dyDescent="0.35">
      <c r="A9" s="20">
        <v>8</v>
      </c>
    </row>
    <row r="10" spans="1:8" x14ac:dyDescent="0.35">
      <c r="A10" s="20">
        <v>9</v>
      </c>
    </row>
    <row r="11" spans="1:8" x14ac:dyDescent="0.35">
      <c r="A11" s="20">
        <v>10</v>
      </c>
    </row>
    <row r="12" spans="1:8" x14ac:dyDescent="0.35">
      <c r="A12" s="20">
        <v>11</v>
      </c>
    </row>
    <row r="13" spans="1:8" x14ac:dyDescent="0.35">
      <c r="A13" s="20">
        <v>12</v>
      </c>
    </row>
    <row r="14" spans="1:8" x14ac:dyDescent="0.35">
      <c r="A14" s="20">
        <v>13</v>
      </c>
    </row>
    <row r="15" spans="1:8" x14ac:dyDescent="0.35">
      <c r="A15" s="20">
        <v>14</v>
      </c>
    </row>
    <row r="16" spans="1:8" x14ac:dyDescent="0.35">
      <c r="A16" s="20">
        <v>15</v>
      </c>
    </row>
    <row r="17" spans="1:1" x14ac:dyDescent="0.35">
      <c r="A17" s="20">
        <v>16</v>
      </c>
    </row>
    <row r="18" spans="1:1" x14ac:dyDescent="0.35">
      <c r="A18" s="20">
        <v>17</v>
      </c>
    </row>
    <row r="19" spans="1:1" x14ac:dyDescent="0.35">
      <c r="A19" s="20">
        <v>18</v>
      </c>
    </row>
    <row r="20" spans="1:1" x14ac:dyDescent="0.35">
      <c r="A20" s="20">
        <v>19</v>
      </c>
    </row>
    <row r="21" spans="1:1" x14ac:dyDescent="0.35">
      <c r="A21" s="20">
        <v>20</v>
      </c>
    </row>
    <row r="22" spans="1:1" x14ac:dyDescent="0.35">
      <c r="A22" s="20">
        <v>21</v>
      </c>
    </row>
    <row r="23" spans="1:1" x14ac:dyDescent="0.35">
      <c r="A23" s="20">
        <v>22</v>
      </c>
    </row>
    <row r="24" spans="1:1" x14ac:dyDescent="0.35">
      <c r="A24" s="20">
        <v>23</v>
      </c>
    </row>
    <row r="25" spans="1:1" x14ac:dyDescent="0.35">
      <c r="A25" s="20">
        <v>24</v>
      </c>
    </row>
    <row r="26" spans="1:1" x14ac:dyDescent="0.35">
      <c r="A26" s="20">
        <v>25</v>
      </c>
    </row>
    <row r="27" spans="1:1" x14ac:dyDescent="0.35">
      <c r="A27" s="20">
        <v>26</v>
      </c>
    </row>
    <row r="28" spans="1:1" x14ac:dyDescent="0.35">
      <c r="A28" s="20">
        <v>27</v>
      </c>
    </row>
    <row r="29" spans="1:1" x14ac:dyDescent="0.35">
      <c r="A29" s="20">
        <v>28</v>
      </c>
    </row>
    <row r="30" spans="1:1" x14ac:dyDescent="0.35">
      <c r="A30" s="20">
        <v>29</v>
      </c>
    </row>
    <row r="31" spans="1:1" x14ac:dyDescent="0.35">
      <c r="A31" s="20">
        <v>30</v>
      </c>
    </row>
    <row r="32" spans="1:1" x14ac:dyDescent="0.35">
      <c r="A32" s="20">
        <v>31</v>
      </c>
    </row>
    <row r="33" spans="1:1" x14ac:dyDescent="0.35">
      <c r="A33" s="20">
        <v>32</v>
      </c>
    </row>
    <row r="34" spans="1:1" x14ac:dyDescent="0.35">
      <c r="A34" s="20">
        <v>33</v>
      </c>
    </row>
    <row r="35" spans="1:1" x14ac:dyDescent="0.35">
      <c r="A35" s="20">
        <v>34</v>
      </c>
    </row>
    <row r="36" spans="1:1" x14ac:dyDescent="0.35">
      <c r="A36" s="20">
        <v>35</v>
      </c>
    </row>
    <row r="37" spans="1:1" x14ac:dyDescent="0.35">
      <c r="A37" s="20">
        <v>36</v>
      </c>
    </row>
    <row r="38" spans="1:1" x14ac:dyDescent="0.35">
      <c r="A38" s="20">
        <v>37</v>
      </c>
    </row>
    <row r="39" spans="1:1" x14ac:dyDescent="0.35">
      <c r="A39" s="20">
        <v>38</v>
      </c>
    </row>
    <row r="40" spans="1:1" x14ac:dyDescent="0.35">
      <c r="A40" s="20">
        <v>39</v>
      </c>
    </row>
    <row r="41" spans="1:1" x14ac:dyDescent="0.35">
      <c r="A41" s="20">
        <v>40</v>
      </c>
    </row>
    <row r="42" spans="1:1" x14ac:dyDescent="0.35">
      <c r="A42" s="20">
        <v>41</v>
      </c>
    </row>
    <row r="43" spans="1:1" x14ac:dyDescent="0.35">
      <c r="A43" s="20">
        <v>42</v>
      </c>
    </row>
    <row r="44" spans="1:1" x14ac:dyDescent="0.35">
      <c r="A44" s="20">
        <v>43</v>
      </c>
    </row>
    <row r="45" spans="1:1" x14ac:dyDescent="0.35">
      <c r="A45" s="20">
        <v>44</v>
      </c>
    </row>
    <row r="46" spans="1:1" x14ac:dyDescent="0.35">
      <c r="A46" s="20">
        <v>45</v>
      </c>
    </row>
    <row r="47" spans="1:1" x14ac:dyDescent="0.35">
      <c r="A47" s="20">
        <v>46</v>
      </c>
    </row>
    <row r="48" spans="1:1" x14ac:dyDescent="0.35">
      <c r="A48" s="20">
        <v>47</v>
      </c>
    </row>
    <row r="49" spans="1:1" x14ac:dyDescent="0.35">
      <c r="A49" s="20">
        <v>48</v>
      </c>
    </row>
    <row r="50" spans="1:1" x14ac:dyDescent="0.35">
      <c r="A50" s="20">
        <v>49</v>
      </c>
    </row>
    <row r="51" spans="1:1" x14ac:dyDescent="0.35">
      <c r="A51" s="20">
        <v>50</v>
      </c>
    </row>
    <row r="52" spans="1:1" x14ac:dyDescent="0.35">
      <c r="A52" s="20">
        <v>51</v>
      </c>
    </row>
    <row r="53" spans="1:1" x14ac:dyDescent="0.35">
      <c r="A53" s="20">
        <v>52</v>
      </c>
    </row>
    <row r="54" spans="1:1" x14ac:dyDescent="0.35">
      <c r="A54" s="20">
        <v>53</v>
      </c>
    </row>
    <row r="55" spans="1:1" x14ac:dyDescent="0.35">
      <c r="A55" s="20">
        <v>54</v>
      </c>
    </row>
    <row r="56" spans="1:1" x14ac:dyDescent="0.35">
      <c r="A56" s="20">
        <v>55</v>
      </c>
    </row>
    <row r="57" spans="1:1" x14ac:dyDescent="0.35">
      <c r="A57" s="20">
        <v>56</v>
      </c>
    </row>
    <row r="58" spans="1:1" x14ac:dyDescent="0.35">
      <c r="A58" s="20">
        <v>57</v>
      </c>
    </row>
    <row r="59" spans="1:1" x14ac:dyDescent="0.35">
      <c r="A59" s="20">
        <v>58</v>
      </c>
    </row>
    <row r="60" spans="1:1" x14ac:dyDescent="0.35">
      <c r="A60" s="20">
        <v>59</v>
      </c>
    </row>
    <row r="61" spans="1:1" x14ac:dyDescent="0.35">
      <c r="A61" s="20">
        <v>60</v>
      </c>
    </row>
    <row r="62" spans="1:1" x14ac:dyDescent="0.35">
      <c r="A62" s="20">
        <v>61</v>
      </c>
    </row>
    <row r="63" spans="1:1" x14ac:dyDescent="0.35">
      <c r="A63" s="20">
        <v>62</v>
      </c>
    </row>
    <row r="64" spans="1:1" x14ac:dyDescent="0.35">
      <c r="A64" s="20">
        <v>63</v>
      </c>
    </row>
    <row r="65" spans="1:1" x14ac:dyDescent="0.35">
      <c r="A65" s="20">
        <v>64</v>
      </c>
    </row>
    <row r="66" spans="1:1" x14ac:dyDescent="0.35">
      <c r="A66" s="20">
        <v>65</v>
      </c>
    </row>
    <row r="67" spans="1:1" x14ac:dyDescent="0.35">
      <c r="A67" s="20">
        <v>66</v>
      </c>
    </row>
    <row r="68" spans="1:1" x14ac:dyDescent="0.35">
      <c r="A68" s="20">
        <v>67</v>
      </c>
    </row>
    <row r="69" spans="1:1" x14ac:dyDescent="0.35">
      <c r="A69" s="20">
        <v>68</v>
      </c>
    </row>
    <row r="70" spans="1:1" x14ac:dyDescent="0.35">
      <c r="A70" s="20">
        <v>69</v>
      </c>
    </row>
    <row r="71" spans="1:1" x14ac:dyDescent="0.35">
      <c r="A71" s="20">
        <v>70</v>
      </c>
    </row>
    <row r="72" spans="1:1" x14ac:dyDescent="0.35">
      <c r="A72" s="20">
        <v>71</v>
      </c>
    </row>
    <row r="73" spans="1:1" x14ac:dyDescent="0.35">
      <c r="A73" s="20">
        <v>72</v>
      </c>
    </row>
    <row r="74" spans="1:1" x14ac:dyDescent="0.35">
      <c r="A74" s="20">
        <v>73</v>
      </c>
    </row>
    <row r="75" spans="1:1" x14ac:dyDescent="0.35">
      <c r="A75" s="20">
        <v>74</v>
      </c>
    </row>
    <row r="76" spans="1:1" x14ac:dyDescent="0.35">
      <c r="A76" s="20">
        <v>75</v>
      </c>
    </row>
    <row r="77" spans="1:1" x14ac:dyDescent="0.35">
      <c r="A77" s="20">
        <v>76</v>
      </c>
    </row>
    <row r="78" spans="1:1" x14ac:dyDescent="0.35">
      <c r="A78" s="20">
        <v>77</v>
      </c>
    </row>
    <row r="79" spans="1:1" x14ac:dyDescent="0.35">
      <c r="A79" s="20">
        <v>78</v>
      </c>
    </row>
    <row r="80" spans="1:1" x14ac:dyDescent="0.35">
      <c r="A80" s="20">
        <v>79</v>
      </c>
    </row>
    <row r="81" spans="1:1" x14ac:dyDescent="0.35">
      <c r="A81" s="20">
        <v>80</v>
      </c>
    </row>
    <row r="82" spans="1:1" x14ac:dyDescent="0.35">
      <c r="A82" s="20">
        <v>81</v>
      </c>
    </row>
    <row r="83" spans="1:1" x14ac:dyDescent="0.35">
      <c r="A83" s="20">
        <v>82</v>
      </c>
    </row>
    <row r="84" spans="1:1" x14ac:dyDescent="0.35">
      <c r="A84" s="20">
        <v>83</v>
      </c>
    </row>
    <row r="85" spans="1:1" x14ac:dyDescent="0.35">
      <c r="A85" s="20">
        <v>84</v>
      </c>
    </row>
    <row r="86" spans="1:1" x14ac:dyDescent="0.35">
      <c r="A86" s="20">
        <v>85</v>
      </c>
    </row>
    <row r="87" spans="1:1" x14ac:dyDescent="0.35">
      <c r="A87" s="20">
        <v>86</v>
      </c>
    </row>
    <row r="88" spans="1:1" x14ac:dyDescent="0.35">
      <c r="A88" s="20">
        <v>87</v>
      </c>
    </row>
    <row r="89" spans="1:1" x14ac:dyDescent="0.35">
      <c r="A89" s="20">
        <v>88</v>
      </c>
    </row>
    <row r="90" spans="1:1" x14ac:dyDescent="0.35">
      <c r="A90" s="20">
        <v>89</v>
      </c>
    </row>
    <row r="91" spans="1:1" x14ac:dyDescent="0.35">
      <c r="A91" s="20">
        <v>90</v>
      </c>
    </row>
    <row r="92" spans="1:1" x14ac:dyDescent="0.35">
      <c r="A92" s="20">
        <v>91</v>
      </c>
    </row>
    <row r="93" spans="1:1" x14ac:dyDescent="0.35">
      <c r="A93" s="20">
        <v>92</v>
      </c>
    </row>
    <row r="94" spans="1:1" x14ac:dyDescent="0.35">
      <c r="A94" s="20">
        <v>93</v>
      </c>
    </row>
    <row r="95" spans="1:1" x14ac:dyDescent="0.35">
      <c r="A95" s="20">
        <v>94</v>
      </c>
    </row>
    <row r="96" spans="1:1" x14ac:dyDescent="0.35">
      <c r="A96" s="20">
        <v>95</v>
      </c>
    </row>
    <row r="97" spans="1:1" x14ac:dyDescent="0.35">
      <c r="A97" s="20">
        <v>96</v>
      </c>
    </row>
    <row r="98" spans="1:1" x14ac:dyDescent="0.35">
      <c r="A98" s="20">
        <v>97</v>
      </c>
    </row>
    <row r="99" spans="1:1" x14ac:dyDescent="0.35">
      <c r="A99" s="20">
        <v>98</v>
      </c>
    </row>
    <row r="100" spans="1:1" x14ac:dyDescent="0.35">
      <c r="A100" s="20">
        <v>99</v>
      </c>
    </row>
    <row r="101" spans="1:1" x14ac:dyDescent="0.35">
      <c r="A101" s="20">
        <v>100</v>
      </c>
    </row>
    <row r="102" spans="1:1" x14ac:dyDescent="0.35">
      <c r="A102" s="20">
        <v>101</v>
      </c>
    </row>
    <row r="103" spans="1:1" x14ac:dyDescent="0.35">
      <c r="A103" s="20">
        <v>102</v>
      </c>
    </row>
    <row r="104" spans="1:1" x14ac:dyDescent="0.35">
      <c r="A104" s="20">
        <v>103</v>
      </c>
    </row>
    <row r="105" spans="1:1" x14ac:dyDescent="0.35">
      <c r="A105" s="20">
        <v>104</v>
      </c>
    </row>
    <row r="106" spans="1:1" x14ac:dyDescent="0.35">
      <c r="A106" s="20">
        <v>105</v>
      </c>
    </row>
    <row r="107" spans="1:1" x14ac:dyDescent="0.35">
      <c r="A107" s="20">
        <v>106</v>
      </c>
    </row>
    <row r="108" spans="1:1" x14ac:dyDescent="0.35">
      <c r="A108" s="20">
        <v>107</v>
      </c>
    </row>
    <row r="109" spans="1:1" x14ac:dyDescent="0.35">
      <c r="A109" s="20">
        <v>108</v>
      </c>
    </row>
    <row r="110" spans="1:1" x14ac:dyDescent="0.35">
      <c r="A110" s="20">
        <v>109</v>
      </c>
    </row>
    <row r="111" spans="1:1" x14ac:dyDescent="0.35">
      <c r="A111" s="20">
        <v>110</v>
      </c>
    </row>
    <row r="112" spans="1:1" x14ac:dyDescent="0.35">
      <c r="A112" s="20">
        <v>111</v>
      </c>
    </row>
    <row r="113" spans="1:1" x14ac:dyDescent="0.35">
      <c r="A113" s="20">
        <v>112</v>
      </c>
    </row>
    <row r="114" spans="1:1" x14ac:dyDescent="0.35">
      <c r="A114" s="20">
        <v>113</v>
      </c>
    </row>
    <row r="115" spans="1:1" x14ac:dyDescent="0.35">
      <c r="A115" s="20">
        <v>114</v>
      </c>
    </row>
    <row r="116" spans="1:1" x14ac:dyDescent="0.35">
      <c r="A116" s="20">
        <v>115</v>
      </c>
    </row>
    <row r="117" spans="1:1" x14ac:dyDescent="0.35">
      <c r="A117" s="20">
        <v>116</v>
      </c>
    </row>
    <row r="118" spans="1:1" x14ac:dyDescent="0.35">
      <c r="A118" s="20">
        <v>117</v>
      </c>
    </row>
    <row r="119" spans="1:1" x14ac:dyDescent="0.35">
      <c r="A119" s="20">
        <v>118</v>
      </c>
    </row>
    <row r="120" spans="1:1" x14ac:dyDescent="0.35">
      <c r="A120" s="20">
        <v>119</v>
      </c>
    </row>
    <row r="121" spans="1:1" x14ac:dyDescent="0.35">
      <c r="A121" s="20">
        <v>120</v>
      </c>
    </row>
    <row r="122" spans="1:1" x14ac:dyDescent="0.35">
      <c r="A122" s="20">
        <v>121</v>
      </c>
    </row>
    <row r="123" spans="1:1" x14ac:dyDescent="0.35">
      <c r="A123" s="20">
        <v>122</v>
      </c>
    </row>
    <row r="124" spans="1:1" x14ac:dyDescent="0.35">
      <c r="A124" s="20">
        <v>123</v>
      </c>
    </row>
    <row r="125" spans="1:1" x14ac:dyDescent="0.35">
      <c r="A125" s="20">
        <v>124</v>
      </c>
    </row>
    <row r="126" spans="1:1" x14ac:dyDescent="0.35">
      <c r="A126" s="20">
        <v>125</v>
      </c>
    </row>
    <row r="127" spans="1:1" x14ac:dyDescent="0.35">
      <c r="A127" s="20">
        <v>126</v>
      </c>
    </row>
    <row r="128" spans="1:1" x14ac:dyDescent="0.35">
      <c r="A128" s="20">
        <v>127</v>
      </c>
    </row>
    <row r="129" spans="1:1" x14ac:dyDescent="0.35">
      <c r="A129" s="20">
        <v>128</v>
      </c>
    </row>
    <row r="130" spans="1:1" x14ac:dyDescent="0.35">
      <c r="A130" s="20">
        <v>129</v>
      </c>
    </row>
    <row r="131" spans="1:1" x14ac:dyDescent="0.35">
      <c r="A131" s="20">
        <v>130</v>
      </c>
    </row>
    <row r="132" spans="1:1" x14ac:dyDescent="0.35">
      <c r="A132" s="20">
        <v>131</v>
      </c>
    </row>
    <row r="133" spans="1:1" x14ac:dyDescent="0.35">
      <c r="A133" s="20">
        <v>132</v>
      </c>
    </row>
    <row r="134" spans="1:1" x14ac:dyDescent="0.35">
      <c r="A134" s="20">
        <v>133</v>
      </c>
    </row>
    <row r="135" spans="1:1" x14ac:dyDescent="0.35">
      <c r="A135" s="20">
        <v>134</v>
      </c>
    </row>
    <row r="136" spans="1:1" x14ac:dyDescent="0.35">
      <c r="A136" s="20">
        <v>135</v>
      </c>
    </row>
    <row r="137" spans="1:1" x14ac:dyDescent="0.35">
      <c r="A137" s="20">
        <v>136</v>
      </c>
    </row>
    <row r="138" spans="1:1" x14ac:dyDescent="0.35">
      <c r="A138" s="20">
        <v>137</v>
      </c>
    </row>
    <row r="139" spans="1:1" x14ac:dyDescent="0.35">
      <c r="A139" s="20">
        <v>138</v>
      </c>
    </row>
    <row r="140" spans="1:1" x14ac:dyDescent="0.35">
      <c r="A140" s="20">
        <v>139</v>
      </c>
    </row>
    <row r="141" spans="1:1" x14ac:dyDescent="0.35">
      <c r="A141" s="20">
        <v>140</v>
      </c>
    </row>
    <row r="142" spans="1:1" x14ac:dyDescent="0.35">
      <c r="A142" s="20">
        <v>141</v>
      </c>
    </row>
    <row r="143" spans="1:1" x14ac:dyDescent="0.35">
      <c r="A143" s="20">
        <v>142</v>
      </c>
    </row>
    <row r="144" spans="1:1" x14ac:dyDescent="0.35">
      <c r="A144" s="20">
        <v>143</v>
      </c>
    </row>
    <row r="145" spans="1:1" x14ac:dyDescent="0.35">
      <c r="A145" s="20">
        <v>144</v>
      </c>
    </row>
    <row r="146" spans="1:1" x14ac:dyDescent="0.35">
      <c r="A146" s="20">
        <v>145</v>
      </c>
    </row>
    <row r="147" spans="1:1" x14ac:dyDescent="0.35">
      <c r="A147" s="20">
        <v>146</v>
      </c>
    </row>
    <row r="148" spans="1:1" x14ac:dyDescent="0.35">
      <c r="A148" s="20">
        <v>147</v>
      </c>
    </row>
    <row r="149" spans="1:1" x14ac:dyDescent="0.35">
      <c r="A149" s="20">
        <v>148</v>
      </c>
    </row>
    <row r="150" spans="1:1" x14ac:dyDescent="0.35">
      <c r="A150" s="20">
        <v>149</v>
      </c>
    </row>
    <row r="151" spans="1:1" x14ac:dyDescent="0.35">
      <c r="A151" s="20">
        <v>150</v>
      </c>
    </row>
    <row r="152" spans="1:1" x14ac:dyDescent="0.35">
      <c r="A152" s="20">
        <v>151</v>
      </c>
    </row>
    <row r="153" spans="1:1" x14ac:dyDescent="0.35">
      <c r="A153" s="20">
        <v>152</v>
      </c>
    </row>
    <row r="154" spans="1:1" x14ac:dyDescent="0.35">
      <c r="A154" s="20">
        <v>153</v>
      </c>
    </row>
    <row r="155" spans="1:1" x14ac:dyDescent="0.35">
      <c r="A155" s="20">
        <v>154</v>
      </c>
    </row>
    <row r="156" spans="1:1" x14ac:dyDescent="0.35">
      <c r="A156" s="20">
        <v>155</v>
      </c>
    </row>
    <row r="157" spans="1:1" x14ac:dyDescent="0.35">
      <c r="A157" s="20">
        <v>156</v>
      </c>
    </row>
    <row r="158" spans="1:1" x14ac:dyDescent="0.35">
      <c r="A158" s="20">
        <v>157</v>
      </c>
    </row>
    <row r="159" spans="1:1" x14ac:dyDescent="0.35">
      <c r="A159" s="20">
        <v>158</v>
      </c>
    </row>
    <row r="160" spans="1:1" x14ac:dyDescent="0.35">
      <c r="A160" s="20">
        <v>159</v>
      </c>
    </row>
    <row r="161" spans="1:1" x14ac:dyDescent="0.35">
      <c r="A161" s="20">
        <v>160</v>
      </c>
    </row>
    <row r="162" spans="1:1" x14ac:dyDescent="0.35">
      <c r="A162" s="20">
        <v>161</v>
      </c>
    </row>
    <row r="163" spans="1:1" x14ac:dyDescent="0.35">
      <c r="A163" s="20">
        <v>162</v>
      </c>
    </row>
    <row r="164" spans="1:1" x14ac:dyDescent="0.35">
      <c r="A164" s="20">
        <v>163</v>
      </c>
    </row>
    <row r="165" spans="1:1" x14ac:dyDescent="0.35">
      <c r="A165" s="20">
        <v>164</v>
      </c>
    </row>
    <row r="166" spans="1:1" x14ac:dyDescent="0.35">
      <c r="A166" s="20">
        <v>165</v>
      </c>
    </row>
    <row r="167" spans="1:1" x14ac:dyDescent="0.35">
      <c r="A167" s="20">
        <v>166</v>
      </c>
    </row>
    <row r="168" spans="1:1" x14ac:dyDescent="0.35">
      <c r="A168" s="20">
        <v>167</v>
      </c>
    </row>
    <row r="169" spans="1:1" x14ac:dyDescent="0.35">
      <c r="A169" s="20">
        <v>168</v>
      </c>
    </row>
    <row r="170" spans="1:1" x14ac:dyDescent="0.35">
      <c r="A170" s="20">
        <v>169</v>
      </c>
    </row>
    <row r="171" spans="1:1" x14ac:dyDescent="0.35">
      <c r="A171" s="20">
        <v>170</v>
      </c>
    </row>
    <row r="172" spans="1:1" x14ac:dyDescent="0.35">
      <c r="A172" s="20">
        <v>171</v>
      </c>
    </row>
    <row r="173" spans="1:1" x14ac:dyDescent="0.35">
      <c r="A173" s="20">
        <v>172</v>
      </c>
    </row>
    <row r="174" spans="1:1" x14ac:dyDescent="0.35">
      <c r="A174" s="20">
        <v>173</v>
      </c>
    </row>
    <row r="175" spans="1:1" x14ac:dyDescent="0.35">
      <c r="A175" s="20">
        <v>174</v>
      </c>
    </row>
    <row r="176" spans="1:1" x14ac:dyDescent="0.35">
      <c r="A176" s="20">
        <v>175</v>
      </c>
    </row>
    <row r="177" spans="1:1" x14ac:dyDescent="0.35">
      <c r="A177" s="20">
        <v>176</v>
      </c>
    </row>
    <row r="178" spans="1:1" x14ac:dyDescent="0.35">
      <c r="A178" s="20">
        <v>177</v>
      </c>
    </row>
    <row r="179" spans="1:1" x14ac:dyDescent="0.35">
      <c r="A179" s="20">
        <v>178</v>
      </c>
    </row>
    <row r="180" spans="1:1" x14ac:dyDescent="0.35">
      <c r="A180" s="20">
        <v>179</v>
      </c>
    </row>
    <row r="181" spans="1:1" x14ac:dyDescent="0.35">
      <c r="A181" s="20">
        <v>180</v>
      </c>
    </row>
    <row r="182" spans="1:1" x14ac:dyDescent="0.35">
      <c r="A182" s="20">
        <v>181</v>
      </c>
    </row>
    <row r="183" spans="1:1" x14ac:dyDescent="0.35">
      <c r="A183" s="20">
        <v>182</v>
      </c>
    </row>
    <row r="184" spans="1:1" x14ac:dyDescent="0.35">
      <c r="A184" s="20">
        <v>183</v>
      </c>
    </row>
    <row r="185" spans="1:1" x14ac:dyDescent="0.35">
      <c r="A185" s="20">
        <v>184</v>
      </c>
    </row>
    <row r="186" spans="1:1" x14ac:dyDescent="0.35">
      <c r="A186" s="20">
        <v>185</v>
      </c>
    </row>
    <row r="187" spans="1:1" x14ac:dyDescent="0.35">
      <c r="A187" s="20">
        <v>186</v>
      </c>
    </row>
    <row r="188" spans="1:1" x14ac:dyDescent="0.35">
      <c r="A188" s="20">
        <v>187</v>
      </c>
    </row>
    <row r="189" spans="1:1" x14ac:dyDescent="0.35">
      <c r="A189" s="20">
        <v>188</v>
      </c>
    </row>
    <row r="190" spans="1:1" x14ac:dyDescent="0.35">
      <c r="A190" s="20">
        <v>189</v>
      </c>
    </row>
    <row r="191" spans="1:1" x14ac:dyDescent="0.35">
      <c r="A191" s="20">
        <v>190</v>
      </c>
    </row>
    <row r="192" spans="1:1" x14ac:dyDescent="0.35">
      <c r="A192" s="20">
        <v>191</v>
      </c>
    </row>
    <row r="193" spans="1:1" x14ac:dyDescent="0.35">
      <c r="A193" s="20">
        <v>192</v>
      </c>
    </row>
    <row r="194" spans="1:1" x14ac:dyDescent="0.35">
      <c r="A194" s="20">
        <v>193</v>
      </c>
    </row>
    <row r="195" spans="1:1" x14ac:dyDescent="0.35">
      <c r="A195" s="20">
        <v>194</v>
      </c>
    </row>
    <row r="196" spans="1:1" x14ac:dyDescent="0.35">
      <c r="A196" s="20">
        <v>195</v>
      </c>
    </row>
    <row r="197" spans="1:1" x14ac:dyDescent="0.35">
      <c r="A197" s="20">
        <v>196</v>
      </c>
    </row>
    <row r="198" spans="1:1" x14ac:dyDescent="0.35">
      <c r="A198" s="20">
        <v>197</v>
      </c>
    </row>
    <row r="199" spans="1:1" x14ac:dyDescent="0.35">
      <c r="A199" s="20">
        <v>198</v>
      </c>
    </row>
    <row r="200" spans="1:1" x14ac:dyDescent="0.35">
      <c r="A200" s="20">
        <v>199</v>
      </c>
    </row>
    <row r="201" spans="1:1" x14ac:dyDescent="0.35">
      <c r="A201" s="20">
        <v>200</v>
      </c>
    </row>
    <row r="202" spans="1:1" x14ac:dyDescent="0.35">
      <c r="A202" s="20">
        <v>201</v>
      </c>
    </row>
    <row r="203" spans="1:1" x14ac:dyDescent="0.35">
      <c r="A203" s="20">
        <v>202</v>
      </c>
    </row>
    <row r="204" spans="1:1" x14ac:dyDescent="0.35">
      <c r="A204" s="20">
        <v>203</v>
      </c>
    </row>
    <row r="205" spans="1:1" x14ac:dyDescent="0.35">
      <c r="A205" s="20">
        <v>204</v>
      </c>
    </row>
    <row r="206" spans="1:1" x14ac:dyDescent="0.35">
      <c r="A206" s="20">
        <v>205</v>
      </c>
    </row>
    <row r="207" spans="1:1" x14ac:dyDescent="0.35">
      <c r="A207" s="20">
        <v>206</v>
      </c>
    </row>
    <row r="208" spans="1:1" x14ac:dyDescent="0.35">
      <c r="A208" s="20">
        <v>207</v>
      </c>
    </row>
    <row r="209" spans="1:1" x14ac:dyDescent="0.35">
      <c r="A209" s="20">
        <v>208</v>
      </c>
    </row>
    <row r="210" spans="1:1" x14ac:dyDescent="0.35">
      <c r="A210" s="20">
        <v>209</v>
      </c>
    </row>
    <row r="211" spans="1:1" x14ac:dyDescent="0.35">
      <c r="A211" s="20">
        <v>210</v>
      </c>
    </row>
    <row r="212" spans="1:1" x14ac:dyDescent="0.35">
      <c r="A212" s="20">
        <v>211</v>
      </c>
    </row>
    <row r="213" spans="1:1" x14ac:dyDescent="0.35">
      <c r="A213" s="20">
        <v>212</v>
      </c>
    </row>
    <row r="214" spans="1:1" x14ac:dyDescent="0.35">
      <c r="A214" s="20">
        <v>213</v>
      </c>
    </row>
    <row r="215" spans="1:1" x14ac:dyDescent="0.35">
      <c r="A215" s="20">
        <v>214</v>
      </c>
    </row>
    <row r="216" spans="1:1" x14ac:dyDescent="0.35">
      <c r="A216" s="20">
        <v>215</v>
      </c>
    </row>
    <row r="217" spans="1:1" x14ac:dyDescent="0.35">
      <c r="A217" s="20">
        <v>216</v>
      </c>
    </row>
    <row r="218" spans="1:1" x14ac:dyDescent="0.35">
      <c r="A218" s="20">
        <v>217</v>
      </c>
    </row>
    <row r="219" spans="1:1" x14ac:dyDescent="0.35">
      <c r="A219" s="20">
        <v>218</v>
      </c>
    </row>
    <row r="220" spans="1:1" x14ac:dyDescent="0.35">
      <c r="A220" s="20">
        <v>219</v>
      </c>
    </row>
    <row r="221" spans="1:1" x14ac:dyDescent="0.35">
      <c r="A221" s="20">
        <v>220</v>
      </c>
    </row>
    <row r="222" spans="1:1" x14ac:dyDescent="0.35">
      <c r="A222" s="20">
        <v>221</v>
      </c>
    </row>
    <row r="223" spans="1:1" x14ac:dyDescent="0.35">
      <c r="A223" s="20">
        <v>222</v>
      </c>
    </row>
    <row r="224" spans="1:1" x14ac:dyDescent="0.35">
      <c r="A224" s="20">
        <v>223</v>
      </c>
    </row>
    <row r="225" spans="1:1" x14ac:dyDescent="0.35">
      <c r="A225" s="20">
        <v>224</v>
      </c>
    </row>
    <row r="226" spans="1:1" x14ac:dyDescent="0.35">
      <c r="A226" s="20">
        <v>225</v>
      </c>
    </row>
    <row r="227" spans="1:1" x14ac:dyDescent="0.35">
      <c r="A227" s="20">
        <v>226</v>
      </c>
    </row>
    <row r="228" spans="1:1" x14ac:dyDescent="0.35">
      <c r="A228" s="20">
        <v>227</v>
      </c>
    </row>
    <row r="229" spans="1:1" x14ac:dyDescent="0.35">
      <c r="A229" s="20">
        <v>228</v>
      </c>
    </row>
    <row r="230" spans="1:1" x14ac:dyDescent="0.35">
      <c r="A230" s="20">
        <v>229</v>
      </c>
    </row>
    <row r="231" spans="1:1" x14ac:dyDescent="0.35">
      <c r="A231" s="20">
        <v>230</v>
      </c>
    </row>
    <row r="232" spans="1:1" x14ac:dyDescent="0.35">
      <c r="A232" s="20">
        <v>231</v>
      </c>
    </row>
    <row r="233" spans="1:1" x14ac:dyDescent="0.35">
      <c r="A233" s="20">
        <v>232</v>
      </c>
    </row>
    <row r="234" spans="1:1" x14ac:dyDescent="0.35">
      <c r="A234" s="20">
        <v>233</v>
      </c>
    </row>
    <row r="235" spans="1:1" x14ac:dyDescent="0.35">
      <c r="A235" s="20">
        <v>234</v>
      </c>
    </row>
    <row r="236" spans="1:1" x14ac:dyDescent="0.35">
      <c r="A236" s="20">
        <v>235</v>
      </c>
    </row>
    <row r="237" spans="1:1" x14ac:dyDescent="0.35">
      <c r="A237" s="20">
        <v>236</v>
      </c>
    </row>
    <row r="238" spans="1:1" x14ac:dyDescent="0.35">
      <c r="A238" s="20">
        <v>237</v>
      </c>
    </row>
    <row r="239" spans="1:1" x14ac:dyDescent="0.35">
      <c r="A239" s="20">
        <v>238</v>
      </c>
    </row>
    <row r="240" spans="1:1" x14ac:dyDescent="0.35">
      <c r="A240" s="20">
        <v>239</v>
      </c>
    </row>
    <row r="241" spans="1:1" x14ac:dyDescent="0.35">
      <c r="A241" s="20">
        <v>240</v>
      </c>
    </row>
    <row r="242" spans="1:1" x14ac:dyDescent="0.35">
      <c r="A242" s="20">
        <v>241</v>
      </c>
    </row>
    <row r="243" spans="1:1" x14ac:dyDescent="0.35">
      <c r="A243" s="20">
        <v>242</v>
      </c>
    </row>
    <row r="244" spans="1:1" x14ac:dyDescent="0.35">
      <c r="A244" s="20">
        <v>243</v>
      </c>
    </row>
    <row r="245" spans="1:1" x14ac:dyDescent="0.35">
      <c r="A245" s="20">
        <v>244</v>
      </c>
    </row>
    <row r="246" spans="1:1" x14ac:dyDescent="0.35">
      <c r="A246" s="20">
        <v>245</v>
      </c>
    </row>
    <row r="247" spans="1:1" x14ac:dyDescent="0.35">
      <c r="A247" s="20">
        <v>246</v>
      </c>
    </row>
    <row r="248" spans="1:1" x14ac:dyDescent="0.35">
      <c r="A248" s="20">
        <v>247</v>
      </c>
    </row>
    <row r="249" spans="1:1" x14ac:dyDescent="0.35">
      <c r="A249" s="20">
        <v>248</v>
      </c>
    </row>
    <row r="250" spans="1:1" x14ac:dyDescent="0.35">
      <c r="A250" s="20">
        <v>249</v>
      </c>
    </row>
    <row r="251" spans="1:1" x14ac:dyDescent="0.35">
      <c r="A251" s="20">
        <v>250</v>
      </c>
    </row>
    <row r="252" spans="1:1" x14ac:dyDescent="0.35">
      <c r="A252" s="20">
        <v>251</v>
      </c>
    </row>
    <row r="253" spans="1:1" x14ac:dyDescent="0.35">
      <c r="A253" s="20">
        <v>252</v>
      </c>
    </row>
    <row r="254" spans="1:1" x14ac:dyDescent="0.35">
      <c r="A254" s="20">
        <v>253</v>
      </c>
    </row>
    <row r="255" spans="1:1" x14ac:dyDescent="0.35">
      <c r="A255" s="20">
        <v>254</v>
      </c>
    </row>
    <row r="256" spans="1:1" x14ac:dyDescent="0.35">
      <c r="A256" s="20">
        <v>255</v>
      </c>
    </row>
    <row r="257" spans="1:1" x14ac:dyDescent="0.35">
      <c r="A257" s="20">
        <v>256</v>
      </c>
    </row>
    <row r="258" spans="1:1" x14ac:dyDescent="0.35">
      <c r="A258" s="20">
        <v>257</v>
      </c>
    </row>
    <row r="259" spans="1:1" x14ac:dyDescent="0.35">
      <c r="A259" s="20">
        <v>258</v>
      </c>
    </row>
    <row r="260" spans="1:1" x14ac:dyDescent="0.35">
      <c r="A260" s="20">
        <v>259</v>
      </c>
    </row>
    <row r="261" spans="1:1" x14ac:dyDescent="0.35">
      <c r="A261" s="20">
        <v>260</v>
      </c>
    </row>
    <row r="262" spans="1:1" x14ac:dyDescent="0.35">
      <c r="A262" s="20">
        <v>261</v>
      </c>
    </row>
    <row r="263" spans="1:1" x14ac:dyDescent="0.35">
      <c r="A263" s="20">
        <v>262</v>
      </c>
    </row>
    <row r="264" spans="1:1" x14ac:dyDescent="0.35">
      <c r="A264" s="20">
        <v>263</v>
      </c>
    </row>
    <row r="265" spans="1:1" x14ac:dyDescent="0.35">
      <c r="A265" s="20">
        <v>264</v>
      </c>
    </row>
    <row r="266" spans="1:1" x14ac:dyDescent="0.35">
      <c r="A266" s="20">
        <v>265</v>
      </c>
    </row>
    <row r="267" spans="1:1" x14ac:dyDescent="0.35">
      <c r="A267" s="20">
        <v>266</v>
      </c>
    </row>
    <row r="268" spans="1:1" x14ac:dyDescent="0.35">
      <c r="A268" s="20">
        <v>267</v>
      </c>
    </row>
    <row r="269" spans="1:1" x14ac:dyDescent="0.35">
      <c r="A269" s="20">
        <v>268</v>
      </c>
    </row>
    <row r="270" spans="1:1" x14ac:dyDescent="0.35">
      <c r="A270" s="20">
        <v>269</v>
      </c>
    </row>
    <row r="271" spans="1:1" x14ac:dyDescent="0.35">
      <c r="A271" s="20">
        <v>270</v>
      </c>
    </row>
    <row r="272" spans="1:1" x14ac:dyDescent="0.35">
      <c r="A272" s="20">
        <v>271</v>
      </c>
    </row>
    <row r="273" spans="1:1" x14ac:dyDescent="0.35">
      <c r="A273" s="20">
        <v>272</v>
      </c>
    </row>
    <row r="274" spans="1:1" x14ac:dyDescent="0.35">
      <c r="A274" s="20">
        <v>273</v>
      </c>
    </row>
    <row r="275" spans="1:1" x14ac:dyDescent="0.35">
      <c r="A275" s="20">
        <v>274</v>
      </c>
    </row>
    <row r="276" spans="1:1" x14ac:dyDescent="0.35">
      <c r="A276" s="20">
        <v>275</v>
      </c>
    </row>
    <row r="277" spans="1:1" x14ac:dyDescent="0.35">
      <c r="A277" s="20">
        <v>276</v>
      </c>
    </row>
    <row r="278" spans="1:1" x14ac:dyDescent="0.35">
      <c r="A278" s="20">
        <v>277</v>
      </c>
    </row>
    <row r="279" spans="1:1" x14ac:dyDescent="0.35">
      <c r="A279" s="20">
        <v>278</v>
      </c>
    </row>
    <row r="280" spans="1:1" x14ac:dyDescent="0.35">
      <c r="A280" s="20">
        <v>279</v>
      </c>
    </row>
    <row r="281" spans="1:1" x14ac:dyDescent="0.35">
      <c r="A281" s="20">
        <v>280</v>
      </c>
    </row>
    <row r="282" spans="1:1" x14ac:dyDescent="0.35">
      <c r="A282" s="20">
        <v>281</v>
      </c>
    </row>
    <row r="283" spans="1:1" x14ac:dyDescent="0.35">
      <c r="A283" s="20">
        <v>282</v>
      </c>
    </row>
    <row r="284" spans="1:1" x14ac:dyDescent="0.35">
      <c r="A284" s="20">
        <v>283</v>
      </c>
    </row>
    <row r="285" spans="1:1" x14ac:dyDescent="0.35">
      <c r="A285" s="20">
        <v>284</v>
      </c>
    </row>
    <row r="286" spans="1:1" x14ac:dyDescent="0.35">
      <c r="A286" s="20">
        <v>285</v>
      </c>
    </row>
    <row r="287" spans="1:1" x14ac:dyDescent="0.35">
      <c r="A287" s="20">
        <v>286</v>
      </c>
    </row>
    <row r="288" spans="1:1" x14ac:dyDescent="0.35">
      <c r="A288" s="20">
        <v>287</v>
      </c>
    </row>
    <row r="289" spans="1:1" x14ac:dyDescent="0.35">
      <c r="A289" s="20">
        <v>288</v>
      </c>
    </row>
    <row r="290" spans="1:1" x14ac:dyDescent="0.35">
      <c r="A290" s="20">
        <v>289</v>
      </c>
    </row>
    <row r="291" spans="1:1" x14ac:dyDescent="0.35">
      <c r="A291" s="20">
        <v>290</v>
      </c>
    </row>
    <row r="292" spans="1:1" x14ac:dyDescent="0.35">
      <c r="A292" s="20">
        <v>291</v>
      </c>
    </row>
    <row r="293" spans="1:1" x14ac:dyDescent="0.35">
      <c r="A293" s="20">
        <v>292</v>
      </c>
    </row>
    <row r="294" spans="1:1" x14ac:dyDescent="0.35">
      <c r="A294" s="20">
        <v>293</v>
      </c>
    </row>
    <row r="295" spans="1:1" x14ac:dyDescent="0.35">
      <c r="A295" s="20">
        <v>294</v>
      </c>
    </row>
    <row r="296" spans="1:1" x14ac:dyDescent="0.35">
      <c r="A296" s="20">
        <v>295</v>
      </c>
    </row>
    <row r="297" spans="1:1" x14ac:dyDescent="0.35">
      <c r="A297" s="20">
        <v>296</v>
      </c>
    </row>
    <row r="298" spans="1:1" x14ac:dyDescent="0.35">
      <c r="A298" s="20">
        <v>297</v>
      </c>
    </row>
    <row r="299" spans="1:1" x14ac:dyDescent="0.35">
      <c r="A299" s="20">
        <v>298</v>
      </c>
    </row>
    <row r="300" spans="1:1" x14ac:dyDescent="0.35">
      <c r="A300" s="20">
        <v>299</v>
      </c>
    </row>
    <row r="301" spans="1:1" x14ac:dyDescent="0.35">
      <c r="A301" s="20">
        <v>300</v>
      </c>
    </row>
    <row r="302" spans="1:1" x14ac:dyDescent="0.35">
      <c r="A302" s="20">
        <v>301</v>
      </c>
    </row>
    <row r="303" spans="1:1" x14ac:dyDescent="0.35">
      <c r="A303" s="20">
        <v>302</v>
      </c>
    </row>
    <row r="304" spans="1:1" x14ac:dyDescent="0.35">
      <c r="A304" s="20">
        <v>303</v>
      </c>
    </row>
    <row r="305" spans="1:1" x14ac:dyDescent="0.35">
      <c r="A305" s="20">
        <v>304</v>
      </c>
    </row>
    <row r="306" spans="1:1" x14ac:dyDescent="0.35">
      <c r="A306" s="20">
        <v>305</v>
      </c>
    </row>
    <row r="307" spans="1:1" x14ac:dyDescent="0.35">
      <c r="A307" s="20">
        <v>306</v>
      </c>
    </row>
    <row r="308" spans="1:1" x14ac:dyDescent="0.35">
      <c r="A308" s="20">
        <v>307</v>
      </c>
    </row>
    <row r="309" spans="1:1" x14ac:dyDescent="0.35">
      <c r="A309" s="20">
        <v>308</v>
      </c>
    </row>
    <row r="310" spans="1:1" x14ac:dyDescent="0.35">
      <c r="A310" s="20">
        <v>309</v>
      </c>
    </row>
    <row r="311" spans="1:1" x14ac:dyDescent="0.35">
      <c r="A311" s="20">
        <v>310</v>
      </c>
    </row>
    <row r="312" spans="1:1" x14ac:dyDescent="0.35">
      <c r="A312" s="20">
        <v>311</v>
      </c>
    </row>
    <row r="313" spans="1:1" x14ac:dyDescent="0.35">
      <c r="A313" s="20">
        <v>312</v>
      </c>
    </row>
    <row r="314" spans="1:1" x14ac:dyDescent="0.35">
      <c r="A314" s="20">
        <v>313</v>
      </c>
    </row>
    <row r="315" spans="1:1" x14ac:dyDescent="0.35">
      <c r="A315" s="20">
        <v>314</v>
      </c>
    </row>
    <row r="316" spans="1:1" x14ac:dyDescent="0.35">
      <c r="A316" s="20">
        <v>315</v>
      </c>
    </row>
    <row r="317" spans="1:1" x14ac:dyDescent="0.35">
      <c r="A317" s="20">
        <v>316</v>
      </c>
    </row>
    <row r="318" spans="1:1" x14ac:dyDescent="0.35">
      <c r="A318" s="20">
        <v>317</v>
      </c>
    </row>
    <row r="319" spans="1:1" x14ac:dyDescent="0.35">
      <c r="A319" s="20">
        <v>318</v>
      </c>
    </row>
    <row r="320" spans="1:1" x14ac:dyDescent="0.35">
      <c r="A320" s="20">
        <v>319</v>
      </c>
    </row>
    <row r="321" spans="1:1" x14ac:dyDescent="0.35">
      <c r="A321" s="20">
        <v>320</v>
      </c>
    </row>
    <row r="322" spans="1:1" x14ac:dyDescent="0.35">
      <c r="A322" s="20">
        <v>321</v>
      </c>
    </row>
    <row r="323" spans="1:1" x14ac:dyDescent="0.35">
      <c r="A323" s="20">
        <v>322</v>
      </c>
    </row>
    <row r="324" spans="1:1" x14ac:dyDescent="0.35">
      <c r="A324" s="20">
        <v>323</v>
      </c>
    </row>
    <row r="325" spans="1:1" x14ac:dyDescent="0.35">
      <c r="A325" s="20">
        <v>324</v>
      </c>
    </row>
    <row r="326" spans="1:1" x14ac:dyDescent="0.35">
      <c r="A326" s="20">
        <v>325</v>
      </c>
    </row>
    <row r="327" spans="1:1" x14ac:dyDescent="0.35">
      <c r="A327" s="20">
        <v>326</v>
      </c>
    </row>
    <row r="328" spans="1:1" x14ac:dyDescent="0.35">
      <c r="A328" s="20">
        <v>327</v>
      </c>
    </row>
    <row r="329" spans="1:1" x14ac:dyDescent="0.35">
      <c r="A329" s="20">
        <v>328</v>
      </c>
    </row>
    <row r="330" spans="1:1" x14ac:dyDescent="0.35">
      <c r="A330" s="20">
        <v>329</v>
      </c>
    </row>
    <row r="331" spans="1:1" x14ac:dyDescent="0.35">
      <c r="A331" s="20">
        <v>330</v>
      </c>
    </row>
    <row r="332" spans="1:1" x14ac:dyDescent="0.35">
      <c r="A332" s="20">
        <v>331</v>
      </c>
    </row>
    <row r="333" spans="1:1" x14ac:dyDescent="0.35">
      <c r="A333" s="20">
        <v>332</v>
      </c>
    </row>
    <row r="334" spans="1:1" x14ac:dyDescent="0.35">
      <c r="A334" s="20">
        <v>333</v>
      </c>
    </row>
    <row r="335" spans="1:1" x14ac:dyDescent="0.35">
      <c r="A335" s="20">
        <v>334</v>
      </c>
    </row>
    <row r="336" spans="1:1" x14ac:dyDescent="0.35">
      <c r="A336" s="20">
        <v>335</v>
      </c>
    </row>
    <row r="337" spans="1:1" x14ac:dyDescent="0.35">
      <c r="A337" s="20">
        <v>336</v>
      </c>
    </row>
    <row r="338" spans="1:1" x14ac:dyDescent="0.35">
      <c r="A338" s="20">
        <v>337</v>
      </c>
    </row>
    <row r="339" spans="1:1" x14ac:dyDescent="0.35">
      <c r="A339" s="20">
        <v>338</v>
      </c>
    </row>
    <row r="340" spans="1:1" x14ac:dyDescent="0.35">
      <c r="A340" s="20">
        <v>339</v>
      </c>
    </row>
    <row r="341" spans="1:1" x14ac:dyDescent="0.35">
      <c r="A341" s="20">
        <v>340</v>
      </c>
    </row>
    <row r="342" spans="1:1" x14ac:dyDescent="0.35">
      <c r="A342" s="20">
        <v>341</v>
      </c>
    </row>
    <row r="343" spans="1:1" x14ac:dyDescent="0.35">
      <c r="A343" s="20">
        <v>342</v>
      </c>
    </row>
    <row r="344" spans="1:1" x14ac:dyDescent="0.35">
      <c r="A344" s="20">
        <v>343</v>
      </c>
    </row>
    <row r="345" spans="1:1" x14ac:dyDescent="0.35">
      <c r="A345" s="20">
        <v>344</v>
      </c>
    </row>
    <row r="346" spans="1:1" x14ac:dyDescent="0.35">
      <c r="A346" s="20">
        <v>345</v>
      </c>
    </row>
    <row r="347" spans="1:1" x14ac:dyDescent="0.35">
      <c r="A347" s="20">
        <v>346</v>
      </c>
    </row>
    <row r="348" spans="1:1" x14ac:dyDescent="0.35">
      <c r="A348" s="20">
        <v>347</v>
      </c>
    </row>
    <row r="349" spans="1:1" x14ac:dyDescent="0.35">
      <c r="A349" s="20">
        <v>348</v>
      </c>
    </row>
    <row r="350" spans="1:1" x14ac:dyDescent="0.35">
      <c r="A350" s="20">
        <v>349</v>
      </c>
    </row>
    <row r="351" spans="1:1" x14ac:dyDescent="0.35">
      <c r="A351" s="20">
        <v>350</v>
      </c>
    </row>
    <row r="352" spans="1:1" x14ac:dyDescent="0.35">
      <c r="A352" s="20">
        <v>351</v>
      </c>
    </row>
    <row r="353" spans="1:1" x14ac:dyDescent="0.35">
      <c r="A353" s="20">
        <v>352</v>
      </c>
    </row>
    <row r="354" spans="1:1" x14ac:dyDescent="0.35">
      <c r="A354" s="20">
        <v>353</v>
      </c>
    </row>
    <row r="355" spans="1:1" x14ac:dyDescent="0.35">
      <c r="A355" s="20">
        <v>354</v>
      </c>
    </row>
    <row r="356" spans="1:1" x14ac:dyDescent="0.35">
      <c r="A356" s="20">
        <v>355</v>
      </c>
    </row>
    <row r="357" spans="1:1" x14ac:dyDescent="0.35">
      <c r="A357" s="20">
        <v>356</v>
      </c>
    </row>
    <row r="358" spans="1:1" x14ac:dyDescent="0.35">
      <c r="A358" s="20">
        <v>357</v>
      </c>
    </row>
    <row r="359" spans="1:1" x14ac:dyDescent="0.35">
      <c r="A359" s="20">
        <v>358</v>
      </c>
    </row>
    <row r="360" spans="1:1" x14ac:dyDescent="0.35">
      <c r="A360" s="20">
        <v>359</v>
      </c>
    </row>
    <row r="361" spans="1:1" x14ac:dyDescent="0.35">
      <c r="A361" s="20">
        <v>360</v>
      </c>
    </row>
    <row r="362" spans="1:1" x14ac:dyDescent="0.35">
      <c r="A362" s="20">
        <v>361</v>
      </c>
    </row>
    <row r="363" spans="1:1" x14ac:dyDescent="0.35">
      <c r="A363" s="20">
        <v>362</v>
      </c>
    </row>
    <row r="364" spans="1:1" x14ac:dyDescent="0.35">
      <c r="A364" s="20">
        <v>363</v>
      </c>
    </row>
    <row r="365" spans="1:1" x14ac:dyDescent="0.35">
      <c r="A365" s="20">
        <v>364</v>
      </c>
    </row>
    <row r="366" spans="1:1" x14ac:dyDescent="0.35">
      <c r="A366" s="20">
        <v>365</v>
      </c>
    </row>
    <row r="367" spans="1:1" x14ac:dyDescent="0.35">
      <c r="A367" s="20">
        <v>366</v>
      </c>
    </row>
    <row r="368" spans="1:1" x14ac:dyDescent="0.35">
      <c r="A368" s="20">
        <v>367</v>
      </c>
    </row>
    <row r="369" spans="1:1" x14ac:dyDescent="0.35">
      <c r="A369" s="20">
        <v>368</v>
      </c>
    </row>
    <row r="370" spans="1:1" x14ac:dyDescent="0.35">
      <c r="A370" s="20">
        <v>369</v>
      </c>
    </row>
    <row r="371" spans="1:1" x14ac:dyDescent="0.35">
      <c r="A371" s="20">
        <v>370</v>
      </c>
    </row>
    <row r="372" spans="1:1" x14ac:dyDescent="0.35">
      <c r="A372" s="20">
        <v>371</v>
      </c>
    </row>
    <row r="373" spans="1:1" x14ac:dyDescent="0.35">
      <c r="A373" s="20">
        <v>372</v>
      </c>
    </row>
    <row r="374" spans="1:1" x14ac:dyDescent="0.35">
      <c r="A374" s="20">
        <v>373</v>
      </c>
    </row>
    <row r="375" spans="1:1" x14ac:dyDescent="0.35">
      <c r="A375" s="20">
        <v>374</v>
      </c>
    </row>
    <row r="376" spans="1:1" x14ac:dyDescent="0.35">
      <c r="A376" s="20">
        <v>375</v>
      </c>
    </row>
    <row r="377" spans="1:1" x14ac:dyDescent="0.35">
      <c r="A377" s="20">
        <v>376</v>
      </c>
    </row>
    <row r="378" spans="1:1" x14ac:dyDescent="0.35">
      <c r="A378" s="20">
        <v>377</v>
      </c>
    </row>
    <row r="379" spans="1:1" x14ac:dyDescent="0.35">
      <c r="A379" s="20">
        <v>378</v>
      </c>
    </row>
    <row r="380" spans="1:1" x14ac:dyDescent="0.35">
      <c r="A380" s="20">
        <v>379</v>
      </c>
    </row>
    <row r="381" spans="1:1" x14ac:dyDescent="0.35">
      <c r="A381" s="20">
        <v>380</v>
      </c>
    </row>
    <row r="382" spans="1:1" x14ac:dyDescent="0.35">
      <c r="A382" s="20">
        <v>381</v>
      </c>
    </row>
    <row r="383" spans="1:1" x14ac:dyDescent="0.35">
      <c r="A383" s="20">
        <v>382</v>
      </c>
    </row>
    <row r="384" spans="1:1" x14ac:dyDescent="0.35">
      <c r="A384" s="20">
        <v>383</v>
      </c>
    </row>
    <row r="385" spans="1:1" x14ac:dyDescent="0.35">
      <c r="A385" s="20">
        <v>384</v>
      </c>
    </row>
    <row r="386" spans="1:1" x14ac:dyDescent="0.35">
      <c r="A386" s="20">
        <v>385</v>
      </c>
    </row>
    <row r="387" spans="1:1" x14ac:dyDescent="0.35">
      <c r="A387" s="20">
        <v>386</v>
      </c>
    </row>
    <row r="388" spans="1:1" x14ac:dyDescent="0.35">
      <c r="A388" s="20">
        <v>387</v>
      </c>
    </row>
    <row r="389" spans="1:1" x14ac:dyDescent="0.35">
      <c r="A389" s="20">
        <v>388</v>
      </c>
    </row>
    <row r="390" spans="1:1" x14ac:dyDescent="0.35">
      <c r="A390" s="20">
        <v>389</v>
      </c>
    </row>
    <row r="391" spans="1:1" x14ac:dyDescent="0.35">
      <c r="A391" s="20">
        <v>390</v>
      </c>
    </row>
    <row r="392" spans="1:1" x14ac:dyDescent="0.35">
      <c r="A392" s="20">
        <v>391</v>
      </c>
    </row>
    <row r="393" spans="1:1" x14ac:dyDescent="0.35">
      <c r="A393" s="20">
        <v>392</v>
      </c>
    </row>
    <row r="394" spans="1:1" x14ac:dyDescent="0.35">
      <c r="A394" s="20">
        <v>393</v>
      </c>
    </row>
    <row r="395" spans="1:1" x14ac:dyDescent="0.35">
      <c r="A395" s="20">
        <v>394</v>
      </c>
    </row>
    <row r="396" spans="1:1" x14ac:dyDescent="0.35">
      <c r="A396" s="20">
        <v>395</v>
      </c>
    </row>
    <row r="397" spans="1:1" x14ac:dyDescent="0.35">
      <c r="A397" s="20">
        <v>396</v>
      </c>
    </row>
    <row r="398" spans="1:1" x14ac:dyDescent="0.35">
      <c r="A398" s="20">
        <v>397</v>
      </c>
    </row>
    <row r="399" spans="1:1" x14ac:dyDescent="0.35">
      <c r="A399" s="20">
        <v>398</v>
      </c>
    </row>
    <row r="400" spans="1:1" x14ac:dyDescent="0.35">
      <c r="A400" s="20">
        <v>399</v>
      </c>
    </row>
    <row r="401" spans="1:1" x14ac:dyDescent="0.35">
      <c r="A401" s="20">
        <v>400</v>
      </c>
    </row>
    <row r="402" spans="1:1" x14ac:dyDescent="0.35">
      <c r="A402" s="20">
        <v>401</v>
      </c>
    </row>
    <row r="403" spans="1:1" x14ac:dyDescent="0.35">
      <c r="A403" s="20">
        <v>402</v>
      </c>
    </row>
    <row r="404" spans="1:1" x14ac:dyDescent="0.35">
      <c r="A404" s="20">
        <v>403</v>
      </c>
    </row>
    <row r="405" spans="1:1" x14ac:dyDescent="0.35">
      <c r="A405" s="20">
        <v>404</v>
      </c>
    </row>
    <row r="406" spans="1:1" x14ac:dyDescent="0.35">
      <c r="A406" s="20">
        <v>405</v>
      </c>
    </row>
    <row r="407" spans="1:1" x14ac:dyDescent="0.35">
      <c r="A407" s="20">
        <v>406</v>
      </c>
    </row>
    <row r="408" spans="1:1" x14ac:dyDescent="0.35">
      <c r="A408" s="20">
        <v>407</v>
      </c>
    </row>
    <row r="409" spans="1:1" x14ac:dyDescent="0.35">
      <c r="A409" s="20">
        <v>408</v>
      </c>
    </row>
    <row r="410" spans="1:1" x14ac:dyDescent="0.35">
      <c r="A410" s="20">
        <v>409</v>
      </c>
    </row>
    <row r="411" spans="1:1" x14ac:dyDescent="0.35">
      <c r="A411" s="20">
        <v>410</v>
      </c>
    </row>
    <row r="412" spans="1:1" x14ac:dyDescent="0.35">
      <c r="A412" s="20">
        <v>411</v>
      </c>
    </row>
    <row r="413" spans="1:1" x14ac:dyDescent="0.35">
      <c r="A413" s="20">
        <v>412</v>
      </c>
    </row>
    <row r="414" spans="1:1" x14ac:dyDescent="0.35">
      <c r="A414" s="20">
        <v>413</v>
      </c>
    </row>
    <row r="415" spans="1:1" x14ac:dyDescent="0.35">
      <c r="A415" s="20">
        <v>414</v>
      </c>
    </row>
    <row r="416" spans="1:1" x14ac:dyDescent="0.35">
      <c r="A416" s="20">
        <v>415</v>
      </c>
    </row>
    <row r="417" spans="1:1" x14ac:dyDescent="0.35">
      <c r="A417" s="20">
        <v>416</v>
      </c>
    </row>
    <row r="418" spans="1:1" x14ac:dyDescent="0.35">
      <c r="A418" s="20">
        <v>417</v>
      </c>
    </row>
    <row r="419" spans="1:1" x14ac:dyDescent="0.35">
      <c r="A419" s="20">
        <v>418</v>
      </c>
    </row>
    <row r="420" spans="1:1" x14ac:dyDescent="0.35">
      <c r="A420" s="20">
        <v>419</v>
      </c>
    </row>
    <row r="421" spans="1:1" x14ac:dyDescent="0.35">
      <c r="A421" s="20">
        <v>420</v>
      </c>
    </row>
    <row r="422" spans="1:1" x14ac:dyDescent="0.35">
      <c r="A422" s="20">
        <v>421</v>
      </c>
    </row>
    <row r="423" spans="1:1" x14ac:dyDescent="0.35">
      <c r="A423" s="20">
        <v>422</v>
      </c>
    </row>
    <row r="424" spans="1:1" x14ac:dyDescent="0.35">
      <c r="A424" s="20">
        <v>423</v>
      </c>
    </row>
    <row r="425" spans="1:1" x14ac:dyDescent="0.35">
      <c r="A425" s="20">
        <v>424</v>
      </c>
    </row>
    <row r="426" spans="1:1" x14ac:dyDescent="0.35">
      <c r="A426" s="20">
        <v>425</v>
      </c>
    </row>
    <row r="427" spans="1:1" x14ac:dyDescent="0.35">
      <c r="A427" s="20">
        <v>426</v>
      </c>
    </row>
    <row r="428" spans="1:1" x14ac:dyDescent="0.35">
      <c r="A428" s="20">
        <v>427</v>
      </c>
    </row>
    <row r="429" spans="1:1" x14ac:dyDescent="0.35">
      <c r="A429" s="20">
        <v>428</v>
      </c>
    </row>
    <row r="430" spans="1:1" x14ac:dyDescent="0.35">
      <c r="A430" s="20">
        <v>429</v>
      </c>
    </row>
    <row r="431" spans="1:1" x14ac:dyDescent="0.35">
      <c r="A431" s="20">
        <v>430</v>
      </c>
    </row>
    <row r="432" spans="1:1" x14ac:dyDescent="0.35">
      <c r="A432" s="20">
        <v>431</v>
      </c>
    </row>
    <row r="433" spans="1:1" x14ac:dyDescent="0.35">
      <c r="A433" s="20">
        <v>432</v>
      </c>
    </row>
    <row r="434" spans="1:1" x14ac:dyDescent="0.35">
      <c r="A434" s="20">
        <v>433</v>
      </c>
    </row>
    <row r="435" spans="1:1" x14ac:dyDescent="0.35">
      <c r="A435" s="20">
        <v>434</v>
      </c>
    </row>
    <row r="436" spans="1:1" x14ac:dyDescent="0.35">
      <c r="A436" s="20">
        <v>435</v>
      </c>
    </row>
    <row r="437" spans="1:1" x14ac:dyDescent="0.35">
      <c r="A437" s="20">
        <v>436</v>
      </c>
    </row>
    <row r="438" spans="1:1" x14ac:dyDescent="0.35">
      <c r="A438" s="20">
        <v>437</v>
      </c>
    </row>
    <row r="439" spans="1:1" x14ac:dyDescent="0.35">
      <c r="A439" s="20">
        <v>438</v>
      </c>
    </row>
    <row r="440" spans="1:1" x14ac:dyDescent="0.35">
      <c r="A440" s="20">
        <v>439</v>
      </c>
    </row>
    <row r="441" spans="1:1" x14ac:dyDescent="0.35">
      <c r="A441" s="20">
        <v>440</v>
      </c>
    </row>
    <row r="442" spans="1:1" x14ac:dyDescent="0.35">
      <c r="A442" s="20">
        <v>441</v>
      </c>
    </row>
    <row r="443" spans="1:1" x14ac:dyDescent="0.35">
      <c r="A443" s="20">
        <v>442</v>
      </c>
    </row>
    <row r="444" spans="1:1" x14ac:dyDescent="0.35">
      <c r="A444" s="20">
        <v>443</v>
      </c>
    </row>
    <row r="445" spans="1:1" x14ac:dyDescent="0.35">
      <c r="A445" s="20">
        <v>444</v>
      </c>
    </row>
    <row r="446" spans="1:1" x14ac:dyDescent="0.35">
      <c r="A446" s="20">
        <v>445</v>
      </c>
    </row>
    <row r="447" spans="1:1" x14ac:dyDescent="0.35">
      <c r="A447" s="20">
        <v>446</v>
      </c>
    </row>
    <row r="448" spans="1:1" x14ac:dyDescent="0.35">
      <c r="A448" s="20">
        <v>447</v>
      </c>
    </row>
    <row r="449" spans="1:1" x14ac:dyDescent="0.35">
      <c r="A449" s="20">
        <v>448</v>
      </c>
    </row>
    <row r="450" spans="1:1" x14ac:dyDescent="0.35">
      <c r="A450" s="20">
        <v>449</v>
      </c>
    </row>
    <row r="451" spans="1:1" x14ac:dyDescent="0.35">
      <c r="A451" s="20">
        <v>450</v>
      </c>
    </row>
    <row r="452" spans="1:1" x14ac:dyDescent="0.35">
      <c r="A452" s="20">
        <v>451</v>
      </c>
    </row>
    <row r="453" spans="1:1" x14ac:dyDescent="0.35">
      <c r="A453" s="20">
        <v>452</v>
      </c>
    </row>
    <row r="454" spans="1:1" x14ac:dyDescent="0.35">
      <c r="A454" s="20">
        <v>453</v>
      </c>
    </row>
    <row r="455" spans="1:1" x14ac:dyDescent="0.35">
      <c r="A455" s="20">
        <v>454</v>
      </c>
    </row>
    <row r="456" spans="1:1" x14ac:dyDescent="0.35">
      <c r="A456" s="20">
        <v>455</v>
      </c>
    </row>
    <row r="457" spans="1:1" x14ac:dyDescent="0.35">
      <c r="A457" s="20">
        <v>456</v>
      </c>
    </row>
    <row r="458" spans="1:1" x14ac:dyDescent="0.35">
      <c r="A458" s="20">
        <v>457</v>
      </c>
    </row>
    <row r="459" spans="1:1" x14ac:dyDescent="0.35">
      <c r="A459" s="20">
        <v>458</v>
      </c>
    </row>
    <row r="460" spans="1:1" x14ac:dyDescent="0.35">
      <c r="A460" s="20">
        <v>459</v>
      </c>
    </row>
    <row r="461" spans="1:1" x14ac:dyDescent="0.35">
      <c r="A461" s="20">
        <v>460</v>
      </c>
    </row>
    <row r="462" spans="1:1" x14ac:dyDescent="0.35">
      <c r="A462" s="20">
        <v>461</v>
      </c>
    </row>
    <row r="463" spans="1:1" x14ac:dyDescent="0.35">
      <c r="A463" s="20">
        <v>462</v>
      </c>
    </row>
    <row r="464" spans="1:1" x14ac:dyDescent="0.35">
      <c r="A464" s="20">
        <v>463</v>
      </c>
    </row>
    <row r="465" spans="1:1" x14ac:dyDescent="0.35">
      <c r="A465" s="20">
        <v>464</v>
      </c>
    </row>
    <row r="466" spans="1:1" x14ac:dyDescent="0.35">
      <c r="A466" s="20">
        <v>465</v>
      </c>
    </row>
    <row r="467" spans="1:1" x14ac:dyDescent="0.35">
      <c r="A467" s="20">
        <v>466</v>
      </c>
    </row>
    <row r="468" spans="1:1" x14ac:dyDescent="0.35">
      <c r="A468" s="20">
        <v>467</v>
      </c>
    </row>
    <row r="469" spans="1:1" x14ac:dyDescent="0.35">
      <c r="A469" s="20">
        <v>468</v>
      </c>
    </row>
    <row r="470" spans="1:1" x14ac:dyDescent="0.35">
      <c r="A470" s="20">
        <v>469</v>
      </c>
    </row>
    <row r="471" spans="1:1" x14ac:dyDescent="0.35">
      <c r="A471" s="20">
        <v>470</v>
      </c>
    </row>
    <row r="472" spans="1:1" x14ac:dyDescent="0.35">
      <c r="A472" s="20">
        <v>471</v>
      </c>
    </row>
    <row r="473" spans="1:1" x14ac:dyDescent="0.35">
      <c r="A473" s="20">
        <v>472</v>
      </c>
    </row>
    <row r="474" spans="1:1" x14ac:dyDescent="0.35">
      <c r="A474" s="20">
        <v>473</v>
      </c>
    </row>
    <row r="475" spans="1:1" x14ac:dyDescent="0.35">
      <c r="A475" s="20">
        <v>474</v>
      </c>
    </row>
    <row r="476" spans="1:1" x14ac:dyDescent="0.35">
      <c r="A476" s="20">
        <v>475</v>
      </c>
    </row>
    <row r="477" spans="1:1" x14ac:dyDescent="0.35">
      <c r="A477" s="20">
        <v>476</v>
      </c>
    </row>
    <row r="478" spans="1:1" x14ac:dyDescent="0.35">
      <c r="A478" s="20">
        <v>477</v>
      </c>
    </row>
    <row r="479" spans="1:1" x14ac:dyDescent="0.35">
      <c r="A479" s="20">
        <v>478</v>
      </c>
    </row>
    <row r="480" spans="1:1" x14ac:dyDescent="0.35">
      <c r="A480" s="20">
        <v>479</v>
      </c>
    </row>
    <row r="481" spans="1:1" x14ac:dyDescent="0.35">
      <c r="A481" s="20">
        <v>480</v>
      </c>
    </row>
    <row r="482" spans="1:1" x14ac:dyDescent="0.35">
      <c r="A482" s="20">
        <v>481</v>
      </c>
    </row>
    <row r="483" spans="1:1" x14ac:dyDescent="0.35">
      <c r="A483" s="20">
        <v>482</v>
      </c>
    </row>
    <row r="484" spans="1:1" x14ac:dyDescent="0.35">
      <c r="A484" s="20">
        <v>483</v>
      </c>
    </row>
    <row r="485" spans="1:1" x14ac:dyDescent="0.35">
      <c r="A485" s="20">
        <v>484</v>
      </c>
    </row>
    <row r="486" spans="1:1" x14ac:dyDescent="0.35">
      <c r="A486" s="20">
        <v>485</v>
      </c>
    </row>
    <row r="487" spans="1:1" x14ac:dyDescent="0.35">
      <c r="A487" s="20">
        <v>486</v>
      </c>
    </row>
    <row r="488" spans="1:1" x14ac:dyDescent="0.35">
      <c r="A488" s="20">
        <v>487</v>
      </c>
    </row>
    <row r="489" spans="1:1" x14ac:dyDescent="0.35">
      <c r="A489" s="20">
        <v>488</v>
      </c>
    </row>
    <row r="490" spans="1:1" x14ac:dyDescent="0.35">
      <c r="A490" s="20">
        <v>489</v>
      </c>
    </row>
    <row r="491" spans="1:1" x14ac:dyDescent="0.35">
      <c r="A491" s="20">
        <v>490</v>
      </c>
    </row>
    <row r="492" spans="1:1" x14ac:dyDescent="0.35">
      <c r="A492" s="20">
        <v>491</v>
      </c>
    </row>
    <row r="493" spans="1:1" x14ac:dyDescent="0.35">
      <c r="A493" s="20">
        <v>492</v>
      </c>
    </row>
    <row r="494" spans="1:1" x14ac:dyDescent="0.35">
      <c r="A494" s="20">
        <v>493</v>
      </c>
    </row>
    <row r="495" spans="1:1" x14ac:dyDescent="0.35">
      <c r="A495" s="20">
        <v>494</v>
      </c>
    </row>
    <row r="496" spans="1:1" x14ac:dyDescent="0.35">
      <c r="A496" s="20">
        <v>495</v>
      </c>
    </row>
    <row r="497" spans="1:1" x14ac:dyDescent="0.35">
      <c r="A497" s="20">
        <v>496</v>
      </c>
    </row>
    <row r="498" spans="1:1" x14ac:dyDescent="0.35">
      <c r="A498" s="20">
        <v>497</v>
      </c>
    </row>
    <row r="499" spans="1:1" x14ac:dyDescent="0.35">
      <c r="A499" s="20">
        <v>498</v>
      </c>
    </row>
    <row r="500" spans="1:1" x14ac:dyDescent="0.35">
      <c r="A500" s="20">
        <v>499</v>
      </c>
    </row>
    <row r="501" spans="1:1" x14ac:dyDescent="0.35">
      <c r="A501" s="20">
        <v>500</v>
      </c>
    </row>
    <row r="502" spans="1:1" x14ac:dyDescent="0.35">
      <c r="A502" s="20">
        <v>501</v>
      </c>
    </row>
    <row r="503" spans="1:1" x14ac:dyDescent="0.35">
      <c r="A503" s="20">
        <v>502</v>
      </c>
    </row>
    <row r="504" spans="1:1" x14ac:dyDescent="0.35">
      <c r="A504" s="20">
        <v>503</v>
      </c>
    </row>
    <row r="505" spans="1:1" x14ac:dyDescent="0.35">
      <c r="A505" s="20">
        <v>504</v>
      </c>
    </row>
    <row r="506" spans="1:1" x14ac:dyDescent="0.35">
      <c r="A506" s="20">
        <v>505</v>
      </c>
    </row>
    <row r="507" spans="1:1" x14ac:dyDescent="0.35">
      <c r="A507" s="20">
        <v>506</v>
      </c>
    </row>
    <row r="508" spans="1:1" x14ac:dyDescent="0.35">
      <c r="A508" s="20">
        <v>507</v>
      </c>
    </row>
    <row r="509" spans="1:1" x14ac:dyDescent="0.35">
      <c r="A509" s="20">
        <v>508</v>
      </c>
    </row>
    <row r="510" spans="1:1" x14ac:dyDescent="0.35">
      <c r="A510" s="20">
        <v>509</v>
      </c>
    </row>
    <row r="511" spans="1:1" x14ac:dyDescent="0.35">
      <c r="A511" s="20">
        <v>510</v>
      </c>
    </row>
    <row r="512" spans="1:1" x14ac:dyDescent="0.35">
      <c r="A512" s="20">
        <v>511</v>
      </c>
    </row>
    <row r="513" spans="1:1" x14ac:dyDescent="0.35">
      <c r="A513" s="20">
        <v>512</v>
      </c>
    </row>
    <row r="514" spans="1:1" x14ac:dyDescent="0.35">
      <c r="A514" s="20">
        <v>513</v>
      </c>
    </row>
    <row r="515" spans="1:1" x14ac:dyDescent="0.35">
      <c r="A515" s="20">
        <v>514</v>
      </c>
    </row>
    <row r="516" spans="1:1" x14ac:dyDescent="0.35">
      <c r="A516" s="20">
        <v>515</v>
      </c>
    </row>
    <row r="517" spans="1:1" x14ac:dyDescent="0.35">
      <c r="A517" s="20">
        <v>516</v>
      </c>
    </row>
    <row r="518" spans="1:1" x14ac:dyDescent="0.35">
      <c r="A518" s="20">
        <v>517</v>
      </c>
    </row>
    <row r="519" spans="1:1" x14ac:dyDescent="0.35">
      <c r="A519" s="20">
        <v>518</v>
      </c>
    </row>
    <row r="520" spans="1:1" x14ac:dyDescent="0.35">
      <c r="A520" s="20">
        <v>519</v>
      </c>
    </row>
    <row r="521" spans="1:1" x14ac:dyDescent="0.35">
      <c r="A521" s="20">
        <v>520</v>
      </c>
    </row>
    <row r="522" spans="1:1" x14ac:dyDescent="0.35">
      <c r="A522" s="20">
        <v>521</v>
      </c>
    </row>
    <row r="523" spans="1:1" x14ac:dyDescent="0.35">
      <c r="A523" s="20">
        <v>522</v>
      </c>
    </row>
    <row r="524" spans="1:1" x14ac:dyDescent="0.35">
      <c r="A524" s="20">
        <v>523</v>
      </c>
    </row>
    <row r="525" spans="1:1" x14ac:dyDescent="0.35">
      <c r="A525" s="20">
        <v>524</v>
      </c>
    </row>
    <row r="526" spans="1:1" x14ac:dyDescent="0.35">
      <c r="A526" s="20">
        <v>525</v>
      </c>
    </row>
    <row r="527" spans="1:1" x14ac:dyDescent="0.35">
      <c r="A527" s="20">
        <v>526</v>
      </c>
    </row>
    <row r="528" spans="1:1" x14ac:dyDescent="0.35">
      <c r="A528" s="20">
        <v>527</v>
      </c>
    </row>
    <row r="529" spans="1:1" x14ac:dyDescent="0.35">
      <c r="A529" s="20">
        <v>528</v>
      </c>
    </row>
    <row r="530" spans="1:1" x14ac:dyDescent="0.35">
      <c r="A530" s="20">
        <v>529</v>
      </c>
    </row>
    <row r="531" spans="1:1" x14ac:dyDescent="0.35">
      <c r="A531" s="20">
        <v>530</v>
      </c>
    </row>
    <row r="532" spans="1:1" x14ac:dyDescent="0.35">
      <c r="A532" s="20">
        <v>531</v>
      </c>
    </row>
    <row r="533" spans="1:1" x14ac:dyDescent="0.35">
      <c r="A533" s="20">
        <v>532</v>
      </c>
    </row>
    <row r="534" spans="1:1" x14ac:dyDescent="0.35">
      <c r="A534" s="20">
        <v>533</v>
      </c>
    </row>
    <row r="535" spans="1:1" x14ac:dyDescent="0.35">
      <c r="A535" s="20">
        <v>534</v>
      </c>
    </row>
    <row r="536" spans="1:1" x14ac:dyDescent="0.35">
      <c r="A536" s="20">
        <v>535</v>
      </c>
    </row>
    <row r="537" spans="1:1" x14ac:dyDescent="0.35">
      <c r="A537" s="20">
        <v>536</v>
      </c>
    </row>
    <row r="538" spans="1:1" x14ac:dyDescent="0.35">
      <c r="A538" s="20">
        <v>537</v>
      </c>
    </row>
    <row r="539" spans="1:1" x14ac:dyDescent="0.35">
      <c r="A539" s="20">
        <v>538</v>
      </c>
    </row>
    <row r="540" spans="1:1" x14ac:dyDescent="0.35">
      <c r="A540" s="20">
        <v>539</v>
      </c>
    </row>
    <row r="541" spans="1:1" x14ac:dyDescent="0.35">
      <c r="A541" s="20">
        <v>540</v>
      </c>
    </row>
    <row r="542" spans="1:1" x14ac:dyDescent="0.35">
      <c r="A542" s="20">
        <v>541</v>
      </c>
    </row>
    <row r="543" spans="1:1" x14ac:dyDescent="0.35">
      <c r="A543" s="20">
        <v>542</v>
      </c>
    </row>
    <row r="544" spans="1:1" x14ac:dyDescent="0.35">
      <c r="A544" s="20">
        <v>543</v>
      </c>
    </row>
    <row r="545" spans="1:1" x14ac:dyDescent="0.35">
      <c r="A545" s="20">
        <v>544</v>
      </c>
    </row>
    <row r="546" spans="1:1" x14ac:dyDescent="0.35">
      <c r="A546" s="20">
        <v>545</v>
      </c>
    </row>
    <row r="547" spans="1:1" x14ac:dyDescent="0.35">
      <c r="A547" s="20">
        <v>546</v>
      </c>
    </row>
    <row r="548" spans="1:1" x14ac:dyDescent="0.35">
      <c r="A548" s="20">
        <v>547</v>
      </c>
    </row>
    <row r="549" spans="1:1" x14ac:dyDescent="0.35">
      <c r="A549" s="20">
        <v>548</v>
      </c>
    </row>
    <row r="550" spans="1:1" x14ac:dyDescent="0.35">
      <c r="A550" s="20">
        <v>549</v>
      </c>
    </row>
    <row r="551" spans="1:1" x14ac:dyDescent="0.35">
      <c r="A551" s="20">
        <v>550</v>
      </c>
    </row>
    <row r="552" spans="1:1" x14ac:dyDescent="0.35">
      <c r="A552" s="20">
        <v>551</v>
      </c>
    </row>
    <row r="553" spans="1:1" x14ac:dyDescent="0.35">
      <c r="A553" s="20">
        <v>552</v>
      </c>
    </row>
    <row r="554" spans="1:1" x14ac:dyDescent="0.35">
      <c r="A554" s="20">
        <v>553</v>
      </c>
    </row>
    <row r="555" spans="1:1" x14ac:dyDescent="0.35">
      <c r="A555" s="20">
        <v>554</v>
      </c>
    </row>
    <row r="556" spans="1:1" x14ac:dyDescent="0.35">
      <c r="A556" s="20">
        <v>555</v>
      </c>
    </row>
    <row r="557" spans="1:1" x14ac:dyDescent="0.35">
      <c r="A557" s="20">
        <v>556</v>
      </c>
    </row>
    <row r="558" spans="1:1" x14ac:dyDescent="0.35">
      <c r="A558" s="20">
        <v>557</v>
      </c>
    </row>
    <row r="559" spans="1:1" x14ac:dyDescent="0.35">
      <c r="A559" s="20">
        <v>558</v>
      </c>
    </row>
    <row r="560" spans="1:1" x14ac:dyDescent="0.35">
      <c r="A560" s="20">
        <v>559</v>
      </c>
    </row>
    <row r="561" spans="1:1" x14ac:dyDescent="0.35">
      <c r="A561" s="20">
        <v>560</v>
      </c>
    </row>
    <row r="562" spans="1:1" x14ac:dyDescent="0.35">
      <c r="A562" s="20">
        <v>561</v>
      </c>
    </row>
    <row r="563" spans="1:1" x14ac:dyDescent="0.35">
      <c r="A563" s="20">
        <v>562</v>
      </c>
    </row>
    <row r="564" spans="1:1" x14ac:dyDescent="0.35">
      <c r="A564" s="20">
        <v>563</v>
      </c>
    </row>
    <row r="565" spans="1:1" x14ac:dyDescent="0.35">
      <c r="A565" s="20">
        <v>564</v>
      </c>
    </row>
    <row r="566" spans="1:1" x14ac:dyDescent="0.35">
      <c r="A566" s="20">
        <v>565</v>
      </c>
    </row>
    <row r="567" spans="1:1" x14ac:dyDescent="0.35">
      <c r="A567" s="20">
        <v>566</v>
      </c>
    </row>
    <row r="568" spans="1:1" x14ac:dyDescent="0.35">
      <c r="A568" s="20">
        <v>567</v>
      </c>
    </row>
    <row r="569" spans="1:1" x14ac:dyDescent="0.35">
      <c r="A569" s="20">
        <v>568</v>
      </c>
    </row>
    <row r="570" spans="1:1" x14ac:dyDescent="0.35">
      <c r="A570" s="20">
        <v>569</v>
      </c>
    </row>
    <row r="571" spans="1:1" x14ac:dyDescent="0.35">
      <c r="A571" s="20">
        <v>570</v>
      </c>
    </row>
    <row r="572" spans="1:1" x14ac:dyDescent="0.35">
      <c r="A572" s="20">
        <v>571</v>
      </c>
    </row>
    <row r="573" spans="1:1" x14ac:dyDescent="0.35">
      <c r="A573" s="20">
        <v>572</v>
      </c>
    </row>
    <row r="574" spans="1:1" x14ac:dyDescent="0.35">
      <c r="A574" s="20">
        <v>573</v>
      </c>
    </row>
    <row r="575" spans="1:1" x14ac:dyDescent="0.35">
      <c r="A575" s="20">
        <v>574</v>
      </c>
    </row>
    <row r="576" spans="1:1" x14ac:dyDescent="0.35">
      <c r="A576" s="20">
        <v>575</v>
      </c>
    </row>
    <row r="577" spans="1:1" x14ac:dyDescent="0.35">
      <c r="A577" s="20">
        <v>576</v>
      </c>
    </row>
    <row r="578" spans="1:1" x14ac:dyDescent="0.35">
      <c r="A578" s="20">
        <v>577</v>
      </c>
    </row>
    <row r="579" spans="1:1" x14ac:dyDescent="0.35">
      <c r="A579" s="20">
        <v>578</v>
      </c>
    </row>
    <row r="580" spans="1:1" x14ac:dyDescent="0.35">
      <c r="A580" s="20">
        <v>579</v>
      </c>
    </row>
    <row r="581" spans="1:1" x14ac:dyDescent="0.35">
      <c r="A581" s="20">
        <v>580</v>
      </c>
    </row>
    <row r="582" spans="1:1" x14ac:dyDescent="0.35">
      <c r="A582" s="20">
        <v>581</v>
      </c>
    </row>
    <row r="583" spans="1:1" x14ac:dyDescent="0.35">
      <c r="A583" s="20">
        <v>582</v>
      </c>
    </row>
    <row r="584" spans="1:1" x14ac:dyDescent="0.35">
      <c r="A584" s="20">
        <v>583</v>
      </c>
    </row>
    <row r="585" spans="1:1" x14ac:dyDescent="0.35">
      <c r="A585" s="20">
        <v>584</v>
      </c>
    </row>
    <row r="586" spans="1:1" x14ac:dyDescent="0.35">
      <c r="A586" s="20">
        <v>585</v>
      </c>
    </row>
    <row r="587" spans="1:1" x14ac:dyDescent="0.35">
      <c r="A587" s="20">
        <v>586</v>
      </c>
    </row>
    <row r="588" spans="1:1" x14ac:dyDescent="0.35">
      <c r="A588" s="20">
        <v>587</v>
      </c>
    </row>
    <row r="589" spans="1:1" x14ac:dyDescent="0.35">
      <c r="A589" s="20">
        <v>588</v>
      </c>
    </row>
    <row r="590" spans="1:1" x14ac:dyDescent="0.35">
      <c r="A590" s="20">
        <v>589</v>
      </c>
    </row>
    <row r="591" spans="1:1" x14ac:dyDescent="0.35">
      <c r="A591" s="20">
        <v>590</v>
      </c>
    </row>
    <row r="592" spans="1:1" x14ac:dyDescent="0.35">
      <c r="A592" s="20">
        <v>591</v>
      </c>
    </row>
    <row r="593" spans="1:1" x14ac:dyDescent="0.35">
      <c r="A593" s="20">
        <v>592</v>
      </c>
    </row>
    <row r="594" spans="1:1" x14ac:dyDescent="0.35">
      <c r="A594" s="20">
        <v>593</v>
      </c>
    </row>
    <row r="595" spans="1:1" x14ac:dyDescent="0.35">
      <c r="A595" s="20">
        <v>594</v>
      </c>
    </row>
    <row r="596" spans="1:1" x14ac:dyDescent="0.35">
      <c r="A596" s="20">
        <v>595</v>
      </c>
    </row>
    <row r="597" spans="1:1" x14ac:dyDescent="0.35">
      <c r="A597" s="20">
        <v>596</v>
      </c>
    </row>
    <row r="598" spans="1:1" x14ac:dyDescent="0.35">
      <c r="A598" s="20">
        <v>597</v>
      </c>
    </row>
    <row r="599" spans="1:1" x14ac:dyDescent="0.35">
      <c r="A599" s="20">
        <v>598</v>
      </c>
    </row>
    <row r="600" spans="1:1" x14ac:dyDescent="0.35">
      <c r="A600" s="20">
        <v>599</v>
      </c>
    </row>
    <row r="601" spans="1:1" x14ac:dyDescent="0.35">
      <c r="A601" s="20">
        <v>600</v>
      </c>
    </row>
    <row r="602" spans="1:1" x14ac:dyDescent="0.35">
      <c r="A602" s="20">
        <v>601</v>
      </c>
    </row>
    <row r="603" spans="1:1" x14ac:dyDescent="0.35">
      <c r="A603" s="20">
        <v>602</v>
      </c>
    </row>
    <row r="604" spans="1:1" x14ac:dyDescent="0.35">
      <c r="A604" s="20">
        <v>603</v>
      </c>
    </row>
    <row r="605" spans="1:1" x14ac:dyDescent="0.35">
      <c r="A605" s="20">
        <v>604</v>
      </c>
    </row>
    <row r="606" spans="1:1" x14ac:dyDescent="0.35">
      <c r="A606" s="20">
        <v>605</v>
      </c>
    </row>
    <row r="607" spans="1:1" x14ac:dyDescent="0.35">
      <c r="A607" s="20">
        <v>606</v>
      </c>
    </row>
    <row r="608" spans="1:1" x14ac:dyDescent="0.35">
      <c r="A608" s="20">
        <v>607</v>
      </c>
    </row>
    <row r="609" spans="1:1" x14ac:dyDescent="0.35">
      <c r="A609" s="20">
        <v>608</v>
      </c>
    </row>
    <row r="610" spans="1:1" x14ac:dyDescent="0.35">
      <c r="A610" s="20">
        <v>609</v>
      </c>
    </row>
    <row r="611" spans="1:1" x14ac:dyDescent="0.35">
      <c r="A611" s="20">
        <v>610</v>
      </c>
    </row>
    <row r="612" spans="1:1" x14ac:dyDescent="0.35">
      <c r="A612" s="20">
        <v>611</v>
      </c>
    </row>
    <row r="613" spans="1:1" x14ac:dyDescent="0.35">
      <c r="A613" s="20">
        <v>612</v>
      </c>
    </row>
    <row r="614" spans="1:1" x14ac:dyDescent="0.35">
      <c r="A614" s="20">
        <v>613</v>
      </c>
    </row>
    <row r="615" spans="1:1" x14ac:dyDescent="0.35">
      <c r="A615" s="20">
        <v>614</v>
      </c>
    </row>
    <row r="616" spans="1:1" x14ac:dyDescent="0.35">
      <c r="A616" s="20">
        <v>615</v>
      </c>
    </row>
    <row r="617" spans="1:1" x14ac:dyDescent="0.35">
      <c r="A617" s="20">
        <v>616</v>
      </c>
    </row>
    <row r="618" spans="1:1" x14ac:dyDescent="0.35">
      <c r="A618" s="20">
        <v>617</v>
      </c>
    </row>
    <row r="619" spans="1:1" x14ac:dyDescent="0.35">
      <c r="A619" s="20">
        <v>618</v>
      </c>
    </row>
    <row r="620" spans="1:1" x14ac:dyDescent="0.35">
      <c r="A620" s="20">
        <v>619</v>
      </c>
    </row>
    <row r="621" spans="1:1" x14ac:dyDescent="0.35">
      <c r="A621" s="20">
        <v>620</v>
      </c>
    </row>
    <row r="622" spans="1:1" x14ac:dyDescent="0.35">
      <c r="A622" s="20">
        <v>621</v>
      </c>
    </row>
    <row r="623" spans="1:1" x14ac:dyDescent="0.35">
      <c r="A623" s="20">
        <v>622</v>
      </c>
    </row>
    <row r="624" spans="1:1" x14ac:dyDescent="0.35">
      <c r="A624" s="20">
        <v>623</v>
      </c>
    </row>
    <row r="625" spans="1:1" x14ac:dyDescent="0.35">
      <c r="A625" s="20">
        <v>624</v>
      </c>
    </row>
    <row r="626" spans="1:1" x14ac:dyDescent="0.35">
      <c r="A626" s="20">
        <v>625</v>
      </c>
    </row>
    <row r="627" spans="1:1" x14ac:dyDescent="0.35">
      <c r="A627" s="20">
        <v>626</v>
      </c>
    </row>
    <row r="628" spans="1:1" x14ac:dyDescent="0.35">
      <c r="A628" s="20">
        <v>627</v>
      </c>
    </row>
    <row r="629" spans="1:1" x14ac:dyDescent="0.35">
      <c r="A629" s="20">
        <v>628</v>
      </c>
    </row>
    <row r="630" spans="1:1" x14ac:dyDescent="0.35">
      <c r="A630" s="20">
        <v>629</v>
      </c>
    </row>
    <row r="631" spans="1:1" x14ac:dyDescent="0.35">
      <c r="A631" s="20">
        <v>630</v>
      </c>
    </row>
    <row r="632" spans="1:1" x14ac:dyDescent="0.35">
      <c r="A632" s="20">
        <v>631</v>
      </c>
    </row>
    <row r="633" spans="1:1" x14ac:dyDescent="0.35">
      <c r="A633" s="20">
        <v>632</v>
      </c>
    </row>
    <row r="634" spans="1:1" x14ac:dyDescent="0.35">
      <c r="A634" s="20">
        <v>633</v>
      </c>
    </row>
    <row r="635" spans="1:1" x14ac:dyDescent="0.35">
      <c r="A635" s="20">
        <v>634</v>
      </c>
    </row>
    <row r="636" spans="1:1" x14ac:dyDescent="0.35">
      <c r="A636" s="20">
        <v>635</v>
      </c>
    </row>
    <row r="637" spans="1:1" x14ac:dyDescent="0.35">
      <c r="A637" s="20">
        <v>636</v>
      </c>
    </row>
    <row r="638" spans="1:1" x14ac:dyDescent="0.35">
      <c r="A638" s="20">
        <v>637</v>
      </c>
    </row>
    <row r="639" spans="1:1" x14ac:dyDescent="0.35">
      <c r="A639" s="20">
        <v>638</v>
      </c>
    </row>
    <row r="640" spans="1:1" x14ac:dyDescent="0.35">
      <c r="A640" s="20">
        <v>639</v>
      </c>
    </row>
    <row r="641" spans="1:1" x14ac:dyDescent="0.35">
      <c r="A641" s="20">
        <v>640</v>
      </c>
    </row>
    <row r="642" spans="1:1" x14ac:dyDescent="0.35">
      <c r="A642" s="20">
        <v>641</v>
      </c>
    </row>
    <row r="643" spans="1:1" x14ac:dyDescent="0.35">
      <c r="A643" s="20">
        <v>642</v>
      </c>
    </row>
    <row r="644" spans="1:1" x14ac:dyDescent="0.35">
      <c r="A644" s="20">
        <v>643</v>
      </c>
    </row>
    <row r="645" spans="1:1" x14ac:dyDescent="0.35">
      <c r="A645" s="20">
        <v>644</v>
      </c>
    </row>
    <row r="646" spans="1:1" x14ac:dyDescent="0.35">
      <c r="A646" s="20">
        <v>645</v>
      </c>
    </row>
    <row r="647" spans="1:1" x14ac:dyDescent="0.35">
      <c r="A647" s="20">
        <v>646</v>
      </c>
    </row>
    <row r="648" spans="1:1" x14ac:dyDescent="0.35">
      <c r="A648" s="20">
        <v>647</v>
      </c>
    </row>
    <row r="649" spans="1:1" x14ac:dyDescent="0.35">
      <c r="A649" s="20">
        <v>648</v>
      </c>
    </row>
    <row r="650" spans="1:1" x14ac:dyDescent="0.35">
      <c r="A650" s="20">
        <v>649</v>
      </c>
    </row>
    <row r="651" spans="1:1" x14ac:dyDescent="0.35">
      <c r="A651" s="20">
        <v>650</v>
      </c>
    </row>
    <row r="652" spans="1:1" x14ac:dyDescent="0.35">
      <c r="A652" s="20">
        <v>651</v>
      </c>
    </row>
    <row r="653" spans="1:1" x14ac:dyDescent="0.35">
      <c r="A653" s="20">
        <v>652</v>
      </c>
    </row>
    <row r="654" spans="1:1" x14ac:dyDescent="0.35">
      <c r="A654" s="20">
        <v>653</v>
      </c>
    </row>
    <row r="655" spans="1:1" x14ac:dyDescent="0.35">
      <c r="A655" s="20">
        <v>654</v>
      </c>
    </row>
    <row r="656" spans="1:1" x14ac:dyDescent="0.35">
      <c r="A656" s="20">
        <v>655</v>
      </c>
    </row>
    <row r="657" spans="1:1" x14ac:dyDescent="0.35">
      <c r="A657" s="20">
        <v>656</v>
      </c>
    </row>
    <row r="658" spans="1:1" x14ac:dyDescent="0.35">
      <c r="A658" s="20">
        <v>657</v>
      </c>
    </row>
    <row r="659" spans="1:1" x14ac:dyDescent="0.35">
      <c r="A659" s="20">
        <v>658</v>
      </c>
    </row>
    <row r="660" spans="1:1" x14ac:dyDescent="0.35">
      <c r="A660" s="20">
        <v>659</v>
      </c>
    </row>
    <row r="661" spans="1:1" x14ac:dyDescent="0.35">
      <c r="A661" s="20">
        <v>660</v>
      </c>
    </row>
    <row r="662" spans="1:1" x14ac:dyDescent="0.35">
      <c r="A662" s="20">
        <v>661</v>
      </c>
    </row>
    <row r="663" spans="1:1" x14ac:dyDescent="0.35">
      <c r="A663" s="20">
        <v>662</v>
      </c>
    </row>
    <row r="664" spans="1:1" x14ac:dyDescent="0.35">
      <c r="A664" s="20">
        <v>663</v>
      </c>
    </row>
    <row r="665" spans="1:1" x14ac:dyDescent="0.35">
      <c r="A665" s="20">
        <v>664</v>
      </c>
    </row>
    <row r="666" spans="1:1" x14ac:dyDescent="0.35">
      <c r="A666" s="20">
        <v>665</v>
      </c>
    </row>
    <row r="667" spans="1:1" x14ac:dyDescent="0.35">
      <c r="A667" s="20">
        <v>666</v>
      </c>
    </row>
    <row r="668" spans="1:1" x14ac:dyDescent="0.35">
      <c r="A668" s="20">
        <v>667</v>
      </c>
    </row>
    <row r="669" spans="1:1" x14ac:dyDescent="0.35">
      <c r="A669" s="20">
        <v>668</v>
      </c>
    </row>
    <row r="670" spans="1:1" x14ac:dyDescent="0.35">
      <c r="A670" s="20">
        <v>669</v>
      </c>
    </row>
    <row r="671" spans="1:1" x14ac:dyDescent="0.35">
      <c r="A671" s="20">
        <v>670</v>
      </c>
    </row>
    <row r="672" spans="1:1" x14ac:dyDescent="0.35">
      <c r="A672" s="20">
        <v>671</v>
      </c>
    </row>
    <row r="673" spans="1:1" x14ac:dyDescent="0.35">
      <c r="A673" s="20">
        <v>672</v>
      </c>
    </row>
    <row r="674" spans="1:1" x14ac:dyDescent="0.35">
      <c r="A674" s="20">
        <v>673</v>
      </c>
    </row>
    <row r="675" spans="1:1" x14ac:dyDescent="0.35">
      <c r="A675" s="20">
        <v>674</v>
      </c>
    </row>
    <row r="676" spans="1:1" x14ac:dyDescent="0.35">
      <c r="A676" s="20">
        <v>675</v>
      </c>
    </row>
    <row r="677" spans="1:1" x14ac:dyDescent="0.35">
      <c r="A677" s="20">
        <v>676</v>
      </c>
    </row>
    <row r="678" spans="1:1" x14ac:dyDescent="0.35">
      <c r="A678" s="20">
        <v>677</v>
      </c>
    </row>
    <row r="679" spans="1:1" x14ac:dyDescent="0.35">
      <c r="A679" s="20">
        <v>678</v>
      </c>
    </row>
    <row r="680" spans="1:1" x14ac:dyDescent="0.35">
      <c r="A680" s="20">
        <v>679</v>
      </c>
    </row>
    <row r="681" spans="1:1" x14ac:dyDescent="0.35">
      <c r="A681" s="20">
        <v>680</v>
      </c>
    </row>
    <row r="682" spans="1:1" x14ac:dyDescent="0.35">
      <c r="A682" s="20">
        <v>681</v>
      </c>
    </row>
    <row r="683" spans="1:1" x14ac:dyDescent="0.35">
      <c r="A683" s="20">
        <v>682</v>
      </c>
    </row>
    <row r="684" spans="1:1" x14ac:dyDescent="0.35">
      <c r="A684" s="20">
        <v>683</v>
      </c>
    </row>
    <row r="685" spans="1:1" x14ac:dyDescent="0.35">
      <c r="A685" s="20">
        <v>684</v>
      </c>
    </row>
    <row r="686" spans="1:1" x14ac:dyDescent="0.35">
      <c r="A686" s="20">
        <v>685</v>
      </c>
    </row>
    <row r="687" spans="1:1" x14ac:dyDescent="0.35">
      <c r="A687" s="20">
        <v>686</v>
      </c>
    </row>
    <row r="688" spans="1:1" x14ac:dyDescent="0.35">
      <c r="A688" s="20">
        <v>687</v>
      </c>
    </row>
    <row r="689" spans="1:1" x14ac:dyDescent="0.35">
      <c r="A689" s="20">
        <v>688</v>
      </c>
    </row>
    <row r="690" spans="1:1" x14ac:dyDescent="0.35">
      <c r="A690" s="20">
        <v>689</v>
      </c>
    </row>
    <row r="691" spans="1:1" x14ac:dyDescent="0.35">
      <c r="A691" s="20">
        <v>690</v>
      </c>
    </row>
    <row r="692" spans="1:1" x14ac:dyDescent="0.35">
      <c r="A692" s="20">
        <v>691</v>
      </c>
    </row>
    <row r="693" spans="1:1" x14ac:dyDescent="0.35">
      <c r="A693" s="20">
        <v>692</v>
      </c>
    </row>
    <row r="694" spans="1:1" x14ac:dyDescent="0.35">
      <c r="A694" s="20">
        <v>693</v>
      </c>
    </row>
    <row r="695" spans="1:1" x14ac:dyDescent="0.35">
      <c r="A695" s="20">
        <v>694</v>
      </c>
    </row>
    <row r="696" spans="1:1" x14ac:dyDescent="0.35">
      <c r="A696" s="20">
        <v>695</v>
      </c>
    </row>
    <row r="697" spans="1:1" x14ac:dyDescent="0.35">
      <c r="A697" s="20">
        <v>696</v>
      </c>
    </row>
    <row r="698" spans="1:1" x14ac:dyDescent="0.35">
      <c r="A698" s="20">
        <v>697</v>
      </c>
    </row>
    <row r="699" spans="1:1" x14ac:dyDescent="0.35">
      <c r="A699" s="20">
        <v>698</v>
      </c>
    </row>
    <row r="700" spans="1:1" x14ac:dyDescent="0.35">
      <c r="A700" s="20">
        <v>699</v>
      </c>
    </row>
    <row r="701" spans="1:1" x14ac:dyDescent="0.35">
      <c r="A701" s="20">
        <v>700</v>
      </c>
    </row>
    <row r="702" spans="1:1" x14ac:dyDescent="0.35">
      <c r="A702" s="20">
        <v>701</v>
      </c>
    </row>
    <row r="703" spans="1:1" x14ac:dyDescent="0.35">
      <c r="A703" s="20">
        <v>702</v>
      </c>
    </row>
    <row r="704" spans="1:1" x14ac:dyDescent="0.35">
      <c r="A704" s="20">
        <v>703</v>
      </c>
    </row>
    <row r="705" spans="1:1" x14ac:dyDescent="0.35">
      <c r="A705" s="20">
        <v>704</v>
      </c>
    </row>
    <row r="706" spans="1:1" x14ac:dyDescent="0.35">
      <c r="A706" s="20">
        <v>705</v>
      </c>
    </row>
    <row r="707" spans="1:1" x14ac:dyDescent="0.35">
      <c r="A707" s="20">
        <v>706</v>
      </c>
    </row>
    <row r="708" spans="1:1" x14ac:dyDescent="0.35">
      <c r="A708" s="20">
        <v>707</v>
      </c>
    </row>
    <row r="709" spans="1:1" x14ac:dyDescent="0.35">
      <c r="A709" s="20">
        <v>708</v>
      </c>
    </row>
    <row r="710" spans="1:1" x14ac:dyDescent="0.35">
      <c r="A710" s="20">
        <v>709</v>
      </c>
    </row>
    <row r="711" spans="1:1" x14ac:dyDescent="0.35">
      <c r="A711" s="20">
        <v>710</v>
      </c>
    </row>
    <row r="712" spans="1:1" x14ac:dyDescent="0.35">
      <c r="A712" s="20">
        <v>711</v>
      </c>
    </row>
    <row r="713" spans="1:1" x14ac:dyDescent="0.35">
      <c r="A713" s="20">
        <v>712</v>
      </c>
    </row>
    <row r="714" spans="1:1" x14ac:dyDescent="0.35">
      <c r="A714" s="20">
        <v>713</v>
      </c>
    </row>
    <row r="715" spans="1:1" x14ac:dyDescent="0.35">
      <c r="A715" s="20">
        <v>714</v>
      </c>
    </row>
    <row r="716" spans="1:1" x14ac:dyDescent="0.35">
      <c r="A716" s="20">
        <v>715</v>
      </c>
    </row>
    <row r="717" spans="1:1" x14ac:dyDescent="0.35">
      <c r="A717" s="20">
        <v>716</v>
      </c>
    </row>
    <row r="718" spans="1:1" x14ac:dyDescent="0.35">
      <c r="A718" s="20">
        <v>717</v>
      </c>
    </row>
    <row r="719" spans="1:1" x14ac:dyDescent="0.35">
      <c r="A719" s="20">
        <v>718</v>
      </c>
    </row>
    <row r="720" spans="1:1" x14ac:dyDescent="0.35">
      <c r="A720" s="20">
        <v>719</v>
      </c>
    </row>
    <row r="721" spans="1:1" x14ac:dyDescent="0.35">
      <c r="A721" s="20">
        <v>720</v>
      </c>
    </row>
    <row r="722" spans="1:1" x14ac:dyDescent="0.35">
      <c r="A722" s="20">
        <v>721</v>
      </c>
    </row>
    <row r="723" spans="1:1" x14ac:dyDescent="0.35">
      <c r="A723" s="20">
        <v>722</v>
      </c>
    </row>
    <row r="724" spans="1:1" x14ac:dyDescent="0.35">
      <c r="A724" s="20">
        <v>723</v>
      </c>
    </row>
    <row r="725" spans="1:1" x14ac:dyDescent="0.35">
      <c r="A725" s="20">
        <v>724</v>
      </c>
    </row>
    <row r="726" spans="1:1" x14ac:dyDescent="0.35">
      <c r="A726" s="20">
        <v>725</v>
      </c>
    </row>
    <row r="727" spans="1:1" x14ac:dyDescent="0.35">
      <c r="A727" s="20">
        <v>726</v>
      </c>
    </row>
    <row r="728" spans="1:1" x14ac:dyDescent="0.35">
      <c r="A728" s="20">
        <v>727</v>
      </c>
    </row>
    <row r="729" spans="1:1" x14ac:dyDescent="0.35">
      <c r="A729" s="20">
        <v>728</v>
      </c>
    </row>
    <row r="730" spans="1:1" x14ac:dyDescent="0.35">
      <c r="A730" s="20">
        <v>729</v>
      </c>
    </row>
    <row r="731" spans="1:1" x14ac:dyDescent="0.35">
      <c r="A731" s="20">
        <v>730</v>
      </c>
    </row>
    <row r="732" spans="1:1" x14ac:dyDescent="0.35">
      <c r="A732" s="20">
        <v>731</v>
      </c>
    </row>
    <row r="733" spans="1:1" x14ac:dyDescent="0.35">
      <c r="A733" s="20">
        <v>732</v>
      </c>
    </row>
    <row r="734" spans="1:1" x14ac:dyDescent="0.35">
      <c r="A734" s="20">
        <v>733</v>
      </c>
    </row>
    <row r="735" spans="1:1" x14ac:dyDescent="0.35">
      <c r="A735" s="20">
        <v>734</v>
      </c>
    </row>
    <row r="736" spans="1:1" x14ac:dyDescent="0.35">
      <c r="A736" s="20">
        <v>735</v>
      </c>
    </row>
    <row r="737" spans="1:1" x14ac:dyDescent="0.35">
      <c r="A737" s="20">
        <v>736</v>
      </c>
    </row>
    <row r="738" spans="1:1" x14ac:dyDescent="0.35">
      <c r="A738" s="20">
        <v>737</v>
      </c>
    </row>
    <row r="739" spans="1:1" x14ac:dyDescent="0.35">
      <c r="A739" s="20">
        <v>738</v>
      </c>
    </row>
    <row r="740" spans="1:1" x14ac:dyDescent="0.35">
      <c r="A740" s="20">
        <v>739</v>
      </c>
    </row>
    <row r="741" spans="1:1" x14ac:dyDescent="0.35">
      <c r="A741" s="20">
        <v>740</v>
      </c>
    </row>
    <row r="742" spans="1:1" x14ac:dyDescent="0.35">
      <c r="A742" s="20">
        <v>741</v>
      </c>
    </row>
    <row r="743" spans="1:1" x14ac:dyDescent="0.35">
      <c r="A743" s="20">
        <v>742</v>
      </c>
    </row>
    <row r="744" spans="1:1" x14ac:dyDescent="0.35">
      <c r="A744" s="20">
        <v>743</v>
      </c>
    </row>
    <row r="745" spans="1:1" x14ac:dyDescent="0.35">
      <c r="A745" s="20">
        <v>744</v>
      </c>
    </row>
    <row r="746" spans="1:1" x14ac:dyDescent="0.35">
      <c r="A746" s="20">
        <v>745</v>
      </c>
    </row>
    <row r="747" spans="1:1" x14ac:dyDescent="0.35">
      <c r="A747" s="20">
        <v>746</v>
      </c>
    </row>
    <row r="748" spans="1:1" x14ac:dyDescent="0.35">
      <c r="A748" s="20">
        <v>747</v>
      </c>
    </row>
    <row r="749" spans="1:1" x14ac:dyDescent="0.35">
      <c r="A749" s="20">
        <v>748</v>
      </c>
    </row>
    <row r="750" spans="1:1" x14ac:dyDescent="0.35">
      <c r="A750" s="20">
        <v>749</v>
      </c>
    </row>
    <row r="751" spans="1:1" x14ac:dyDescent="0.35">
      <c r="A751" s="20">
        <v>750</v>
      </c>
    </row>
    <row r="752" spans="1:1" x14ac:dyDescent="0.35">
      <c r="A752" s="20">
        <v>751</v>
      </c>
    </row>
    <row r="753" spans="1:1" x14ac:dyDescent="0.35">
      <c r="A753" s="20">
        <v>752</v>
      </c>
    </row>
    <row r="754" spans="1:1" x14ac:dyDescent="0.35">
      <c r="A754" s="20">
        <v>753</v>
      </c>
    </row>
    <row r="755" spans="1:1" x14ac:dyDescent="0.35">
      <c r="A755" s="20">
        <v>754</v>
      </c>
    </row>
    <row r="756" spans="1:1" x14ac:dyDescent="0.35">
      <c r="A756" s="20">
        <v>755</v>
      </c>
    </row>
    <row r="757" spans="1:1" x14ac:dyDescent="0.35">
      <c r="A757" s="20">
        <v>756</v>
      </c>
    </row>
    <row r="758" spans="1:1" x14ac:dyDescent="0.35">
      <c r="A758" s="20">
        <v>757</v>
      </c>
    </row>
    <row r="759" spans="1:1" x14ac:dyDescent="0.35">
      <c r="A759" s="20">
        <v>758</v>
      </c>
    </row>
    <row r="760" spans="1:1" x14ac:dyDescent="0.35">
      <c r="A760" s="20">
        <v>759</v>
      </c>
    </row>
    <row r="761" spans="1:1" x14ac:dyDescent="0.35">
      <c r="A761" s="20">
        <v>760</v>
      </c>
    </row>
    <row r="762" spans="1:1" x14ac:dyDescent="0.35">
      <c r="A762" s="20">
        <v>761</v>
      </c>
    </row>
    <row r="763" spans="1:1" x14ac:dyDescent="0.35">
      <c r="A763" s="20">
        <v>762</v>
      </c>
    </row>
    <row r="764" spans="1:1" x14ac:dyDescent="0.35">
      <c r="A764" s="20">
        <v>763</v>
      </c>
    </row>
    <row r="765" spans="1:1" x14ac:dyDescent="0.35">
      <c r="A765" s="20">
        <v>764</v>
      </c>
    </row>
    <row r="766" spans="1:1" x14ac:dyDescent="0.35">
      <c r="A766" s="20">
        <v>765</v>
      </c>
    </row>
    <row r="767" spans="1:1" x14ac:dyDescent="0.35">
      <c r="A767" s="20">
        <v>766</v>
      </c>
    </row>
    <row r="768" spans="1:1" x14ac:dyDescent="0.35">
      <c r="A768" s="20">
        <v>767</v>
      </c>
    </row>
    <row r="769" spans="1:1" x14ac:dyDescent="0.35">
      <c r="A769" s="20">
        <v>768</v>
      </c>
    </row>
    <row r="770" spans="1:1" x14ac:dyDescent="0.35">
      <c r="A770" s="20">
        <v>769</v>
      </c>
    </row>
    <row r="771" spans="1:1" x14ac:dyDescent="0.35">
      <c r="A771" s="20">
        <v>770</v>
      </c>
    </row>
    <row r="772" spans="1:1" x14ac:dyDescent="0.35">
      <c r="A772" s="20">
        <v>771</v>
      </c>
    </row>
    <row r="773" spans="1:1" x14ac:dyDescent="0.35">
      <c r="A773" s="20">
        <v>772</v>
      </c>
    </row>
    <row r="774" spans="1:1" x14ac:dyDescent="0.35">
      <c r="A774" s="20">
        <v>773</v>
      </c>
    </row>
    <row r="775" spans="1:1" x14ac:dyDescent="0.35">
      <c r="A775" s="20">
        <v>774</v>
      </c>
    </row>
    <row r="776" spans="1:1" x14ac:dyDescent="0.35">
      <c r="A776" s="20">
        <v>775</v>
      </c>
    </row>
    <row r="777" spans="1:1" x14ac:dyDescent="0.35">
      <c r="A777" s="20">
        <v>776</v>
      </c>
    </row>
    <row r="778" spans="1:1" x14ac:dyDescent="0.35">
      <c r="A778" s="20">
        <v>777</v>
      </c>
    </row>
    <row r="779" spans="1:1" x14ac:dyDescent="0.35">
      <c r="A779" s="20">
        <v>778</v>
      </c>
    </row>
    <row r="780" spans="1:1" x14ac:dyDescent="0.35">
      <c r="A780" s="20">
        <v>779</v>
      </c>
    </row>
    <row r="781" spans="1:1" x14ac:dyDescent="0.35">
      <c r="A781" s="20">
        <v>780</v>
      </c>
    </row>
    <row r="782" spans="1:1" x14ac:dyDescent="0.35">
      <c r="A782" s="20">
        <v>781</v>
      </c>
    </row>
    <row r="783" spans="1:1" x14ac:dyDescent="0.35">
      <c r="A783" s="20">
        <v>782</v>
      </c>
    </row>
    <row r="784" spans="1:1" x14ac:dyDescent="0.35">
      <c r="A784" s="20">
        <v>783</v>
      </c>
    </row>
    <row r="785" spans="1:1" x14ac:dyDescent="0.35">
      <c r="A785" s="20">
        <v>784</v>
      </c>
    </row>
    <row r="786" spans="1:1" x14ac:dyDescent="0.35">
      <c r="A786" s="20">
        <v>785</v>
      </c>
    </row>
    <row r="787" spans="1:1" x14ac:dyDescent="0.35">
      <c r="A787" s="20">
        <v>786</v>
      </c>
    </row>
    <row r="788" spans="1:1" x14ac:dyDescent="0.35">
      <c r="A788" s="20">
        <v>787</v>
      </c>
    </row>
    <row r="789" spans="1:1" x14ac:dyDescent="0.35">
      <c r="A789" s="20">
        <v>788</v>
      </c>
    </row>
    <row r="790" spans="1:1" x14ac:dyDescent="0.35">
      <c r="A790" s="20">
        <v>789</v>
      </c>
    </row>
    <row r="791" spans="1:1" x14ac:dyDescent="0.35">
      <c r="A791" s="20">
        <v>790</v>
      </c>
    </row>
    <row r="792" spans="1:1" x14ac:dyDescent="0.35">
      <c r="A792" s="20">
        <v>791</v>
      </c>
    </row>
    <row r="793" spans="1:1" x14ac:dyDescent="0.35">
      <c r="A793" s="20">
        <v>792</v>
      </c>
    </row>
    <row r="794" spans="1:1" x14ac:dyDescent="0.35">
      <c r="A794" s="20">
        <v>793</v>
      </c>
    </row>
    <row r="795" spans="1:1" x14ac:dyDescent="0.35">
      <c r="A795" s="20">
        <v>794</v>
      </c>
    </row>
    <row r="796" spans="1:1" x14ac:dyDescent="0.35">
      <c r="A796" s="20">
        <v>795</v>
      </c>
    </row>
    <row r="797" spans="1:1" x14ac:dyDescent="0.35">
      <c r="A797" s="20">
        <v>796</v>
      </c>
    </row>
    <row r="798" spans="1:1" x14ac:dyDescent="0.35">
      <c r="A798" s="20">
        <v>797</v>
      </c>
    </row>
    <row r="799" spans="1:1" x14ac:dyDescent="0.35">
      <c r="A799" s="20">
        <v>798</v>
      </c>
    </row>
    <row r="800" spans="1:1" x14ac:dyDescent="0.35">
      <c r="A800" s="20">
        <v>799</v>
      </c>
    </row>
    <row r="801" spans="1:1" x14ac:dyDescent="0.35">
      <c r="A801" s="20">
        <v>800</v>
      </c>
    </row>
    <row r="802" spans="1:1" x14ac:dyDescent="0.35">
      <c r="A802" s="20">
        <v>801</v>
      </c>
    </row>
    <row r="803" spans="1:1" x14ac:dyDescent="0.35">
      <c r="A803" s="20">
        <v>802</v>
      </c>
    </row>
    <row r="804" spans="1:1" x14ac:dyDescent="0.35">
      <c r="A804" s="20">
        <v>803</v>
      </c>
    </row>
    <row r="805" spans="1:1" x14ac:dyDescent="0.35">
      <c r="A805" s="20">
        <v>804</v>
      </c>
    </row>
    <row r="806" spans="1:1" x14ac:dyDescent="0.35">
      <c r="A806" s="20">
        <v>805</v>
      </c>
    </row>
    <row r="807" spans="1:1" x14ac:dyDescent="0.35">
      <c r="A807" s="20">
        <v>806</v>
      </c>
    </row>
    <row r="808" spans="1:1" x14ac:dyDescent="0.35">
      <c r="A808" s="20">
        <v>807</v>
      </c>
    </row>
    <row r="809" spans="1:1" x14ac:dyDescent="0.35">
      <c r="A809" s="20">
        <v>808</v>
      </c>
    </row>
    <row r="810" spans="1:1" x14ac:dyDescent="0.35">
      <c r="A810" s="20">
        <v>809</v>
      </c>
    </row>
    <row r="811" spans="1:1" x14ac:dyDescent="0.35">
      <c r="A811" s="20">
        <v>810</v>
      </c>
    </row>
    <row r="812" spans="1:1" x14ac:dyDescent="0.35">
      <c r="A812" s="20">
        <v>811</v>
      </c>
    </row>
    <row r="813" spans="1:1" x14ac:dyDescent="0.35">
      <c r="A813" s="20">
        <v>812</v>
      </c>
    </row>
    <row r="814" spans="1:1" x14ac:dyDescent="0.35">
      <c r="A814" s="20">
        <v>813</v>
      </c>
    </row>
    <row r="815" spans="1:1" x14ac:dyDescent="0.35">
      <c r="A815" s="20">
        <v>814</v>
      </c>
    </row>
    <row r="816" spans="1:1" x14ac:dyDescent="0.35">
      <c r="A816" s="20">
        <v>815</v>
      </c>
    </row>
    <row r="817" spans="1:1" x14ac:dyDescent="0.35">
      <c r="A817" s="20">
        <v>816</v>
      </c>
    </row>
    <row r="818" spans="1:1" x14ac:dyDescent="0.35">
      <c r="A818" s="20">
        <v>817</v>
      </c>
    </row>
    <row r="819" spans="1:1" x14ac:dyDescent="0.35">
      <c r="A819" s="20">
        <v>818</v>
      </c>
    </row>
    <row r="820" spans="1:1" x14ac:dyDescent="0.35">
      <c r="A820" s="20">
        <v>819</v>
      </c>
    </row>
    <row r="821" spans="1:1" x14ac:dyDescent="0.35">
      <c r="A821" s="20">
        <v>820</v>
      </c>
    </row>
    <row r="822" spans="1:1" x14ac:dyDescent="0.35">
      <c r="A822" s="20">
        <v>821</v>
      </c>
    </row>
    <row r="823" spans="1:1" x14ac:dyDescent="0.35">
      <c r="A823" s="20">
        <v>822</v>
      </c>
    </row>
    <row r="824" spans="1:1" x14ac:dyDescent="0.35">
      <c r="A824" s="20">
        <v>823</v>
      </c>
    </row>
    <row r="825" spans="1:1" x14ac:dyDescent="0.35">
      <c r="A825" s="20">
        <v>824</v>
      </c>
    </row>
    <row r="826" spans="1:1" x14ac:dyDescent="0.35">
      <c r="A826" s="20">
        <v>825</v>
      </c>
    </row>
    <row r="827" spans="1:1" x14ac:dyDescent="0.35">
      <c r="A827" s="20">
        <v>826</v>
      </c>
    </row>
    <row r="828" spans="1:1" x14ac:dyDescent="0.35">
      <c r="A828" s="20">
        <v>827</v>
      </c>
    </row>
    <row r="829" spans="1:1" x14ac:dyDescent="0.35">
      <c r="A829" s="20">
        <v>828</v>
      </c>
    </row>
    <row r="830" spans="1:1" x14ac:dyDescent="0.35">
      <c r="A830" s="20">
        <v>829</v>
      </c>
    </row>
    <row r="831" spans="1:1" x14ac:dyDescent="0.35">
      <c r="A831" s="20">
        <v>830</v>
      </c>
    </row>
    <row r="832" spans="1:1" x14ac:dyDescent="0.35">
      <c r="A832" s="20">
        <v>831</v>
      </c>
    </row>
  </sheetData>
  <customSheetViews>
    <customSheetView guid="{A42AFD82-0651-41F7-977A-91765F707C4A}">
      <selection activeCell="B2" sqref="B2"/>
      <pageMargins left="0.7" right="0.7" top="0.75" bottom="0.75" header="0.3" footer="0.3"/>
      <pageSetup paperSize="8" orientation="landscape" r:id="rId1"/>
    </customSheetView>
  </customSheetViews>
  <pageMargins left="0.7" right="0.7" top="0.75" bottom="0.75" header="0.3" footer="0.3"/>
  <pageSetup paperSize="8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9"/>
  <dimension ref="A1:H832"/>
  <sheetViews>
    <sheetView zoomScaleNormal="100" workbookViewId="0">
      <selection activeCell="B1" sqref="B1:B65536"/>
    </sheetView>
  </sheetViews>
  <sheetFormatPr defaultColWidth="9.1796875" defaultRowHeight="14.5" x14ac:dyDescent="0.35"/>
  <cols>
    <col min="1" max="1" width="12.54296875" style="20" customWidth="1"/>
    <col min="2" max="8" width="20.54296875" style="28" customWidth="1"/>
    <col min="9" max="15" width="18.54296875" style="1" customWidth="1"/>
    <col min="16" max="16384" width="9.1796875" style="1"/>
  </cols>
  <sheetData>
    <row r="1" spans="1:8" s="21" customFormat="1" ht="60" customHeight="1" x14ac:dyDescent="0.35">
      <c r="A1" s="22" t="s">
        <v>111</v>
      </c>
      <c r="B1" s="33" t="s">
        <v>158</v>
      </c>
      <c r="C1" s="22" t="str">
        <f>"Datum betaling (dd/mm/"&amp;jaar&amp;")"</f>
        <v>Datum betaling (dd/mm/2021)</v>
      </c>
      <c r="D1" s="22" t="s">
        <v>83</v>
      </c>
      <c r="E1" s="22" t="s">
        <v>84</v>
      </c>
      <c r="F1" s="22" t="s">
        <v>85</v>
      </c>
      <c r="G1" s="22" t="s">
        <v>86</v>
      </c>
      <c r="H1" s="22" t="s">
        <v>72</v>
      </c>
    </row>
    <row r="2" spans="1:8" x14ac:dyDescent="0.35">
      <c r="A2" s="20">
        <v>1</v>
      </c>
    </row>
    <row r="3" spans="1:8" x14ac:dyDescent="0.35">
      <c r="A3" s="20">
        <v>2</v>
      </c>
    </row>
    <row r="4" spans="1:8" x14ac:dyDescent="0.35">
      <c r="A4" s="20">
        <v>3</v>
      </c>
    </row>
    <row r="5" spans="1:8" x14ac:dyDescent="0.35">
      <c r="A5" s="20">
        <v>4</v>
      </c>
    </row>
    <row r="6" spans="1:8" x14ac:dyDescent="0.35">
      <c r="A6" s="20">
        <v>5</v>
      </c>
    </row>
    <row r="7" spans="1:8" x14ac:dyDescent="0.35">
      <c r="A7" s="20">
        <v>6</v>
      </c>
    </row>
    <row r="8" spans="1:8" x14ac:dyDescent="0.35">
      <c r="A8" s="20">
        <v>7</v>
      </c>
    </row>
    <row r="9" spans="1:8" x14ac:dyDescent="0.35">
      <c r="A9" s="20">
        <v>8</v>
      </c>
    </row>
    <row r="10" spans="1:8" x14ac:dyDescent="0.35">
      <c r="A10" s="20">
        <v>9</v>
      </c>
    </row>
    <row r="11" spans="1:8" x14ac:dyDescent="0.35">
      <c r="A11" s="20">
        <v>10</v>
      </c>
    </row>
    <row r="12" spans="1:8" x14ac:dyDescent="0.35">
      <c r="A12" s="20">
        <v>11</v>
      </c>
    </row>
    <row r="13" spans="1:8" x14ac:dyDescent="0.35">
      <c r="A13" s="20">
        <v>12</v>
      </c>
    </row>
    <row r="14" spans="1:8" x14ac:dyDescent="0.35">
      <c r="A14" s="20">
        <v>13</v>
      </c>
    </row>
    <row r="15" spans="1:8" x14ac:dyDescent="0.35">
      <c r="A15" s="20">
        <v>14</v>
      </c>
    </row>
    <row r="16" spans="1:8" x14ac:dyDescent="0.35">
      <c r="A16" s="20">
        <v>15</v>
      </c>
    </row>
    <row r="17" spans="1:1" x14ac:dyDescent="0.35">
      <c r="A17" s="20">
        <v>16</v>
      </c>
    </row>
    <row r="18" spans="1:1" x14ac:dyDescent="0.35">
      <c r="A18" s="20">
        <v>17</v>
      </c>
    </row>
    <row r="19" spans="1:1" x14ac:dyDescent="0.35">
      <c r="A19" s="20">
        <v>18</v>
      </c>
    </row>
    <row r="20" spans="1:1" x14ac:dyDescent="0.35">
      <c r="A20" s="20">
        <v>19</v>
      </c>
    </row>
    <row r="21" spans="1:1" x14ac:dyDescent="0.35">
      <c r="A21" s="20">
        <v>20</v>
      </c>
    </row>
    <row r="22" spans="1:1" x14ac:dyDescent="0.35">
      <c r="A22" s="20">
        <v>21</v>
      </c>
    </row>
    <row r="23" spans="1:1" x14ac:dyDescent="0.35">
      <c r="A23" s="20">
        <v>22</v>
      </c>
    </row>
    <row r="24" spans="1:1" x14ac:dyDescent="0.35">
      <c r="A24" s="20">
        <v>23</v>
      </c>
    </row>
    <row r="25" spans="1:1" x14ac:dyDescent="0.35">
      <c r="A25" s="20">
        <v>24</v>
      </c>
    </row>
    <row r="26" spans="1:1" x14ac:dyDescent="0.35">
      <c r="A26" s="20">
        <v>25</v>
      </c>
    </row>
    <row r="27" spans="1:1" x14ac:dyDescent="0.35">
      <c r="A27" s="20">
        <v>26</v>
      </c>
    </row>
    <row r="28" spans="1:1" x14ac:dyDescent="0.35">
      <c r="A28" s="20">
        <v>27</v>
      </c>
    </row>
    <row r="29" spans="1:1" x14ac:dyDescent="0.35">
      <c r="A29" s="20">
        <v>28</v>
      </c>
    </row>
    <row r="30" spans="1:1" x14ac:dyDescent="0.35">
      <c r="A30" s="20">
        <v>29</v>
      </c>
    </row>
    <row r="31" spans="1:1" x14ac:dyDescent="0.35">
      <c r="A31" s="20">
        <v>30</v>
      </c>
    </row>
    <row r="32" spans="1:1" x14ac:dyDescent="0.35">
      <c r="A32" s="20">
        <v>31</v>
      </c>
    </row>
    <row r="33" spans="1:1" x14ac:dyDescent="0.35">
      <c r="A33" s="20">
        <v>32</v>
      </c>
    </row>
    <row r="34" spans="1:1" x14ac:dyDescent="0.35">
      <c r="A34" s="20">
        <v>33</v>
      </c>
    </row>
    <row r="35" spans="1:1" x14ac:dyDescent="0.35">
      <c r="A35" s="20">
        <v>34</v>
      </c>
    </row>
    <row r="36" spans="1:1" x14ac:dyDescent="0.35">
      <c r="A36" s="20">
        <v>35</v>
      </c>
    </row>
    <row r="37" spans="1:1" x14ac:dyDescent="0.35">
      <c r="A37" s="20">
        <v>36</v>
      </c>
    </row>
    <row r="38" spans="1:1" x14ac:dyDescent="0.35">
      <c r="A38" s="20">
        <v>37</v>
      </c>
    </row>
    <row r="39" spans="1:1" x14ac:dyDescent="0.35">
      <c r="A39" s="20">
        <v>38</v>
      </c>
    </row>
    <row r="40" spans="1:1" x14ac:dyDescent="0.35">
      <c r="A40" s="20">
        <v>39</v>
      </c>
    </row>
    <row r="41" spans="1:1" x14ac:dyDescent="0.35">
      <c r="A41" s="20">
        <v>40</v>
      </c>
    </row>
    <row r="42" spans="1:1" x14ac:dyDescent="0.35">
      <c r="A42" s="20">
        <v>41</v>
      </c>
    </row>
    <row r="43" spans="1:1" x14ac:dyDescent="0.35">
      <c r="A43" s="20">
        <v>42</v>
      </c>
    </row>
    <row r="44" spans="1:1" x14ac:dyDescent="0.35">
      <c r="A44" s="20">
        <v>43</v>
      </c>
    </row>
    <row r="45" spans="1:1" x14ac:dyDescent="0.35">
      <c r="A45" s="20">
        <v>44</v>
      </c>
    </row>
    <row r="46" spans="1:1" x14ac:dyDescent="0.35">
      <c r="A46" s="20">
        <v>45</v>
      </c>
    </row>
    <row r="47" spans="1:1" x14ac:dyDescent="0.35">
      <c r="A47" s="20">
        <v>46</v>
      </c>
    </row>
    <row r="48" spans="1:1" x14ac:dyDescent="0.35">
      <c r="A48" s="20">
        <v>47</v>
      </c>
    </row>
    <row r="49" spans="1:1" x14ac:dyDescent="0.35">
      <c r="A49" s="20">
        <v>48</v>
      </c>
    </row>
    <row r="50" spans="1:1" x14ac:dyDescent="0.35">
      <c r="A50" s="20">
        <v>49</v>
      </c>
    </row>
    <row r="51" spans="1:1" x14ac:dyDescent="0.35">
      <c r="A51" s="20">
        <v>50</v>
      </c>
    </row>
    <row r="52" spans="1:1" x14ac:dyDescent="0.35">
      <c r="A52" s="20">
        <v>51</v>
      </c>
    </row>
    <row r="53" spans="1:1" x14ac:dyDescent="0.35">
      <c r="A53" s="20">
        <v>52</v>
      </c>
    </row>
    <row r="54" spans="1:1" x14ac:dyDescent="0.35">
      <c r="A54" s="20">
        <v>53</v>
      </c>
    </row>
    <row r="55" spans="1:1" x14ac:dyDescent="0.35">
      <c r="A55" s="20">
        <v>54</v>
      </c>
    </row>
    <row r="56" spans="1:1" x14ac:dyDescent="0.35">
      <c r="A56" s="20">
        <v>55</v>
      </c>
    </row>
    <row r="57" spans="1:1" x14ac:dyDescent="0.35">
      <c r="A57" s="20">
        <v>56</v>
      </c>
    </row>
    <row r="58" spans="1:1" x14ac:dyDescent="0.35">
      <c r="A58" s="20">
        <v>57</v>
      </c>
    </row>
    <row r="59" spans="1:1" x14ac:dyDescent="0.35">
      <c r="A59" s="20">
        <v>58</v>
      </c>
    </row>
    <row r="60" spans="1:1" x14ac:dyDescent="0.35">
      <c r="A60" s="20">
        <v>59</v>
      </c>
    </row>
    <row r="61" spans="1:1" x14ac:dyDescent="0.35">
      <c r="A61" s="20">
        <v>60</v>
      </c>
    </row>
    <row r="62" spans="1:1" x14ac:dyDescent="0.35">
      <c r="A62" s="20">
        <v>61</v>
      </c>
    </row>
    <row r="63" spans="1:1" x14ac:dyDescent="0.35">
      <c r="A63" s="20">
        <v>62</v>
      </c>
    </row>
    <row r="64" spans="1:1" x14ac:dyDescent="0.35">
      <c r="A64" s="20">
        <v>63</v>
      </c>
    </row>
    <row r="65" spans="1:1" x14ac:dyDescent="0.35">
      <c r="A65" s="20">
        <v>64</v>
      </c>
    </row>
    <row r="66" spans="1:1" x14ac:dyDescent="0.35">
      <c r="A66" s="20">
        <v>65</v>
      </c>
    </row>
    <row r="67" spans="1:1" x14ac:dyDescent="0.35">
      <c r="A67" s="20">
        <v>66</v>
      </c>
    </row>
    <row r="68" spans="1:1" x14ac:dyDescent="0.35">
      <c r="A68" s="20">
        <v>67</v>
      </c>
    </row>
    <row r="69" spans="1:1" x14ac:dyDescent="0.35">
      <c r="A69" s="20">
        <v>68</v>
      </c>
    </row>
    <row r="70" spans="1:1" x14ac:dyDescent="0.35">
      <c r="A70" s="20">
        <v>69</v>
      </c>
    </row>
    <row r="71" spans="1:1" x14ac:dyDescent="0.35">
      <c r="A71" s="20">
        <v>70</v>
      </c>
    </row>
    <row r="72" spans="1:1" x14ac:dyDescent="0.35">
      <c r="A72" s="20">
        <v>71</v>
      </c>
    </row>
    <row r="73" spans="1:1" x14ac:dyDescent="0.35">
      <c r="A73" s="20">
        <v>72</v>
      </c>
    </row>
    <row r="74" spans="1:1" x14ac:dyDescent="0.35">
      <c r="A74" s="20">
        <v>73</v>
      </c>
    </row>
    <row r="75" spans="1:1" x14ac:dyDescent="0.35">
      <c r="A75" s="20">
        <v>74</v>
      </c>
    </row>
    <row r="76" spans="1:1" x14ac:dyDescent="0.35">
      <c r="A76" s="20">
        <v>75</v>
      </c>
    </row>
    <row r="77" spans="1:1" x14ac:dyDescent="0.35">
      <c r="A77" s="20">
        <v>76</v>
      </c>
    </row>
    <row r="78" spans="1:1" x14ac:dyDescent="0.35">
      <c r="A78" s="20">
        <v>77</v>
      </c>
    </row>
    <row r="79" spans="1:1" x14ac:dyDescent="0.35">
      <c r="A79" s="20">
        <v>78</v>
      </c>
    </row>
    <row r="80" spans="1:1" x14ac:dyDescent="0.35">
      <c r="A80" s="20">
        <v>79</v>
      </c>
    </row>
    <row r="81" spans="1:1" x14ac:dyDescent="0.35">
      <c r="A81" s="20">
        <v>80</v>
      </c>
    </row>
    <row r="82" spans="1:1" x14ac:dyDescent="0.35">
      <c r="A82" s="20">
        <v>81</v>
      </c>
    </row>
    <row r="83" spans="1:1" x14ac:dyDescent="0.35">
      <c r="A83" s="20">
        <v>82</v>
      </c>
    </row>
    <row r="84" spans="1:1" x14ac:dyDescent="0.35">
      <c r="A84" s="20">
        <v>83</v>
      </c>
    </row>
    <row r="85" spans="1:1" x14ac:dyDescent="0.35">
      <c r="A85" s="20">
        <v>84</v>
      </c>
    </row>
    <row r="86" spans="1:1" x14ac:dyDescent="0.35">
      <c r="A86" s="20">
        <v>85</v>
      </c>
    </row>
    <row r="87" spans="1:1" x14ac:dyDescent="0.35">
      <c r="A87" s="20">
        <v>86</v>
      </c>
    </row>
    <row r="88" spans="1:1" x14ac:dyDescent="0.35">
      <c r="A88" s="20">
        <v>87</v>
      </c>
    </row>
    <row r="89" spans="1:1" x14ac:dyDescent="0.35">
      <c r="A89" s="20">
        <v>88</v>
      </c>
    </row>
    <row r="90" spans="1:1" x14ac:dyDescent="0.35">
      <c r="A90" s="20">
        <v>89</v>
      </c>
    </row>
    <row r="91" spans="1:1" x14ac:dyDescent="0.35">
      <c r="A91" s="20">
        <v>90</v>
      </c>
    </row>
    <row r="92" spans="1:1" x14ac:dyDescent="0.35">
      <c r="A92" s="20">
        <v>91</v>
      </c>
    </row>
    <row r="93" spans="1:1" x14ac:dyDescent="0.35">
      <c r="A93" s="20">
        <v>92</v>
      </c>
    </row>
    <row r="94" spans="1:1" x14ac:dyDescent="0.35">
      <c r="A94" s="20">
        <v>93</v>
      </c>
    </row>
    <row r="95" spans="1:1" x14ac:dyDescent="0.35">
      <c r="A95" s="20">
        <v>94</v>
      </c>
    </row>
    <row r="96" spans="1:1" x14ac:dyDescent="0.35">
      <c r="A96" s="20">
        <v>95</v>
      </c>
    </row>
    <row r="97" spans="1:1" x14ac:dyDescent="0.35">
      <c r="A97" s="20">
        <v>96</v>
      </c>
    </row>
    <row r="98" spans="1:1" x14ac:dyDescent="0.35">
      <c r="A98" s="20">
        <v>97</v>
      </c>
    </row>
    <row r="99" spans="1:1" x14ac:dyDescent="0.35">
      <c r="A99" s="20">
        <v>98</v>
      </c>
    </row>
    <row r="100" spans="1:1" x14ac:dyDescent="0.35">
      <c r="A100" s="20">
        <v>99</v>
      </c>
    </row>
    <row r="101" spans="1:1" x14ac:dyDescent="0.35">
      <c r="A101" s="20">
        <v>100</v>
      </c>
    </row>
    <row r="102" spans="1:1" x14ac:dyDescent="0.35">
      <c r="A102" s="20">
        <v>101</v>
      </c>
    </row>
    <row r="103" spans="1:1" x14ac:dyDescent="0.35">
      <c r="A103" s="20">
        <v>102</v>
      </c>
    </row>
    <row r="104" spans="1:1" x14ac:dyDescent="0.35">
      <c r="A104" s="20">
        <v>103</v>
      </c>
    </row>
    <row r="105" spans="1:1" x14ac:dyDescent="0.35">
      <c r="A105" s="20">
        <v>104</v>
      </c>
    </row>
    <row r="106" spans="1:1" x14ac:dyDescent="0.35">
      <c r="A106" s="20">
        <v>105</v>
      </c>
    </row>
    <row r="107" spans="1:1" x14ac:dyDescent="0.35">
      <c r="A107" s="20">
        <v>106</v>
      </c>
    </row>
    <row r="108" spans="1:1" x14ac:dyDescent="0.35">
      <c r="A108" s="20">
        <v>107</v>
      </c>
    </row>
    <row r="109" spans="1:1" x14ac:dyDescent="0.35">
      <c r="A109" s="20">
        <v>108</v>
      </c>
    </row>
    <row r="110" spans="1:1" x14ac:dyDescent="0.35">
      <c r="A110" s="20">
        <v>109</v>
      </c>
    </row>
    <row r="111" spans="1:1" x14ac:dyDescent="0.35">
      <c r="A111" s="20">
        <v>110</v>
      </c>
    </row>
    <row r="112" spans="1:1" x14ac:dyDescent="0.35">
      <c r="A112" s="20">
        <v>111</v>
      </c>
    </row>
    <row r="113" spans="1:1" x14ac:dyDescent="0.35">
      <c r="A113" s="20">
        <v>112</v>
      </c>
    </row>
    <row r="114" spans="1:1" x14ac:dyDescent="0.35">
      <c r="A114" s="20">
        <v>113</v>
      </c>
    </row>
    <row r="115" spans="1:1" x14ac:dyDescent="0.35">
      <c r="A115" s="20">
        <v>114</v>
      </c>
    </row>
    <row r="116" spans="1:1" x14ac:dyDescent="0.35">
      <c r="A116" s="20">
        <v>115</v>
      </c>
    </row>
    <row r="117" spans="1:1" x14ac:dyDescent="0.35">
      <c r="A117" s="20">
        <v>116</v>
      </c>
    </row>
    <row r="118" spans="1:1" x14ac:dyDescent="0.35">
      <c r="A118" s="20">
        <v>117</v>
      </c>
    </row>
    <row r="119" spans="1:1" x14ac:dyDescent="0.35">
      <c r="A119" s="20">
        <v>118</v>
      </c>
    </row>
    <row r="120" spans="1:1" x14ac:dyDescent="0.35">
      <c r="A120" s="20">
        <v>119</v>
      </c>
    </row>
    <row r="121" spans="1:1" x14ac:dyDescent="0.35">
      <c r="A121" s="20">
        <v>120</v>
      </c>
    </row>
    <row r="122" spans="1:1" x14ac:dyDescent="0.35">
      <c r="A122" s="20">
        <v>121</v>
      </c>
    </row>
    <row r="123" spans="1:1" x14ac:dyDescent="0.35">
      <c r="A123" s="20">
        <v>122</v>
      </c>
    </row>
    <row r="124" spans="1:1" x14ac:dyDescent="0.35">
      <c r="A124" s="20">
        <v>123</v>
      </c>
    </row>
    <row r="125" spans="1:1" x14ac:dyDescent="0.35">
      <c r="A125" s="20">
        <v>124</v>
      </c>
    </row>
    <row r="126" spans="1:1" x14ac:dyDescent="0.35">
      <c r="A126" s="20">
        <v>125</v>
      </c>
    </row>
    <row r="127" spans="1:1" x14ac:dyDescent="0.35">
      <c r="A127" s="20">
        <v>126</v>
      </c>
    </row>
    <row r="128" spans="1:1" x14ac:dyDescent="0.35">
      <c r="A128" s="20">
        <v>127</v>
      </c>
    </row>
    <row r="129" spans="1:1" x14ac:dyDescent="0.35">
      <c r="A129" s="20">
        <v>128</v>
      </c>
    </row>
    <row r="130" spans="1:1" x14ac:dyDescent="0.35">
      <c r="A130" s="20">
        <v>129</v>
      </c>
    </row>
    <row r="131" spans="1:1" x14ac:dyDescent="0.35">
      <c r="A131" s="20">
        <v>130</v>
      </c>
    </row>
    <row r="132" spans="1:1" x14ac:dyDescent="0.35">
      <c r="A132" s="20">
        <v>131</v>
      </c>
    </row>
    <row r="133" spans="1:1" x14ac:dyDescent="0.35">
      <c r="A133" s="20">
        <v>132</v>
      </c>
    </row>
    <row r="134" spans="1:1" x14ac:dyDescent="0.35">
      <c r="A134" s="20">
        <v>133</v>
      </c>
    </row>
    <row r="135" spans="1:1" x14ac:dyDescent="0.35">
      <c r="A135" s="20">
        <v>134</v>
      </c>
    </row>
    <row r="136" spans="1:1" x14ac:dyDescent="0.35">
      <c r="A136" s="20">
        <v>135</v>
      </c>
    </row>
    <row r="137" spans="1:1" x14ac:dyDescent="0.35">
      <c r="A137" s="20">
        <v>136</v>
      </c>
    </row>
    <row r="138" spans="1:1" x14ac:dyDescent="0.35">
      <c r="A138" s="20">
        <v>137</v>
      </c>
    </row>
    <row r="139" spans="1:1" x14ac:dyDescent="0.35">
      <c r="A139" s="20">
        <v>138</v>
      </c>
    </row>
    <row r="140" spans="1:1" x14ac:dyDescent="0.35">
      <c r="A140" s="20">
        <v>139</v>
      </c>
    </row>
    <row r="141" spans="1:1" x14ac:dyDescent="0.35">
      <c r="A141" s="20">
        <v>140</v>
      </c>
    </row>
    <row r="142" spans="1:1" x14ac:dyDescent="0.35">
      <c r="A142" s="20">
        <v>141</v>
      </c>
    </row>
    <row r="143" spans="1:1" x14ac:dyDescent="0.35">
      <c r="A143" s="20">
        <v>142</v>
      </c>
    </row>
    <row r="144" spans="1:1" x14ac:dyDescent="0.35">
      <c r="A144" s="20">
        <v>143</v>
      </c>
    </row>
    <row r="145" spans="1:1" x14ac:dyDescent="0.35">
      <c r="A145" s="20">
        <v>144</v>
      </c>
    </row>
    <row r="146" spans="1:1" x14ac:dyDescent="0.35">
      <c r="A146" s="20">
        <v>145</v>
      </c>
    </row>
    <row r="147" spans="1:1" x14ac:dyDescent="0.35">
      <c r="A147" s="20">
        <v>146</v>
      </c>
    </row>
    <row r="148" spans="1:1" x14ac:dyDescent="0.35">
      <c r="A148" s="20">
        <v>147</v>
      </c>
    </row>
    <row r="149" spans="1:1" x14ac:dyDescent="0.35">
      <c r="A149" s="20">
        <v>148</v>
      </c>
    </row>
    <row r="150" spans="1:1" x14ac:dyDescent="0.35">
      <c r="A150" s="20">
        <v>149</v>
      </c>
    </row>
    <row r="151" spans="1:1" x14ac:dyDescent="0.35">
      <c r="A151" s="20">
        <v>150</v>
      </c>
    </row>
    <row r="152" spans="1:1" x14ac:dyDescent="0.35">
      <c r="A152" s="20">
        <v>151</v>
      </c>
    </row>
    <row r="153" spans="1:1" x14ac:dyDescent="0.35">
      <c r="A153" s="20">
        <v>152</v>
      </c>
    </row>
    <row r="154" spans="1:1" x14ac:dyDescent="0.35">
      <c r="A154" s="20">
        <v>153</v>
      </c>
    </row>
    <row r="155" spans="1:1" x14ac:dyDescent="0.35">
      <c r="A155" s="20">
        <v>154</v>
      </c>
    </row>
    <row r="156" spans="1:1" x14ac:dyDescent="0.35">
      <c r="A156" s="20">
        <v>155</v>
      </c>
    </row>
    <row r="157" spans="1:1" x14ac:dyDescent="0.35">
      <c r="A157" s="20">
        <v>156</v>
      </c>
    </row>
    <row r="158" spans="1:1" x14ac:dyDescent="0.35">
      <c r="A158" s="20">
        <v>157</v>
      </c>
    </row>
    <row r="159" spans="1:1" x14ac:dyDescent="0.35">
      <c r="A159" s="20">
        <v>158</v>
      </c>
    </row>
    <row r="160" spans="1:1" x14ac:dyDescent="0.35">
      <c r="A160" s="20">
        <v>159</v>
      </c>
    </row>
    <row r="161" spans="1:1" x14ac:dyDescent="0.35">
      <c r="A161" s="20">
        <v>160</v>
      </c>
    </row>
    <row r="162" spans="1:1" x14ac:dyDescent="0.35">
      <c r="A162" s="20">
        <v>161</v>
      </c>
    </row>
    <row r="163" spans="1:1" x14ac:dyDescent="0.35">
      <c r="A163" s="20">
        <v>162</v>
      </c>
    </row>
    <row r="164" spans="1:1" x14ac:dyDescent="0.35">
      <c r="A164" s="20">
        <v>163</v>
      </c>
    </row>
    <row r="165" spans="1:1" x14ac:dyDescent="0.35">
      <c r="A165" s="20">
        <v>164</v>
      </c>
    </row>
    <row r="166" spans="1:1" x14ac:dyDescent="0.35">
      <c r="A166" s="20">
        <v>165</v>
      </c>
    </row>
    <row r="167" spans="1:1" x14ac:dyDescent="0.35">
      <c r="A167" s="20">
        <v>166</v>
      </c>
    </row>
    <row r="168" spans="1:1" x14ac:dyDescent="0.35">
      <c r="A168" s="20">
        <v>167</v>
      </c>
    </row>
    <row r="169" spans="1:1" x14ac:dyDescent="0.35">
      <c r="A169" s="20">
        <v>168</v>
      </c>
    </row>
    <row r="170" spans="1:1" x14ac:dyDescent="0.35">
      <c r="A170" s="20">
        <v>169</v>
      </c>
    </row>
    <row r="171" spans="1:1" x14ac:dyDescent="0.35">
      <c r="A171" s="20">
        <v>170</v>
      </c>
    </row>
    <row r="172" spans="1:1" x14ac:dyDescent="0.35">
      <c r="A172" s="20">
        <v>171</v>
      </c>
    </row>
    <row r="173" spans="1:1" x14ac:dyDescent="0.35">
      <c r="A173" s="20">
        <v>172</v>
      </c>
    </row>
    <row r="174" spans="1:1" x14ac:dyDescent="0.35">
      <c r="A174" s="20">
        <v>173</v>
      </c>
    </row>
    <row r="175" spans="1:1" x14ac:dyDescent="0.35">
      <c r="A175" s="20">
        <v>174</v>
      </c>
    </row>
    <row r="176" spans="1:1" x14ac:dyDescent="0.35">
      <c r="A176" s="20">
        <v>175</v>
      </c>
    </row>
    <row r="177" spans="1:1" x14ac:dyDescent="0.35">
      <c r="A177" s="20">
        <v>176</v>
      </c>
    </row>
    <row r="178" spans="1:1" x14ac:dyDescent="0.35">
      <c r="A178" s="20">
        <v>177</v>
      </c>
    </row>
    <row r="179" spans="1:1" x14ac:dyDescent="0.35">
      <c r="A179" s="20">
        <v>178</v>
      </c>
    </row>
    <row r="180" spans="1:1" x14ac:dyDescent="0.35">
      <c r="A180" s="20">
        <v>179</v>
      </c>
    </row>
    <row r="181" spans="1:1" x14ac:dyDescent="0.35">
      <c r="A181" s="20">
        <v>180</v>
      </c>
    </row>
    <row r="182" spans="1:1" x14ac:dyDescent="0.35">
      <c r="A182" s="20">
        <v>181</v>
      </c>
    </row>
    <row r="183" spans="1:1" x14ac:dyDescent="0.35">
      <c r="A183" s="20">
        <v>182</v>
      </c>
    </row>
    <row r="184" spans="1:1" x14ac:dyDescent="0.35">
      <c r="A184" s="20">
        <v>183</v>
      </c>
    </row>
    <row r="185" spans="1:1" x14ac:dyDescent="0.35">
      <c r="A185" s="20">
        <v>184</v>
      </c>
    </row>
    <row r="186" spans="1:1" x14ac:dyDescent="0.35">
      <c r="A186" s="20">
        <v>185</v>
      </c>
    </row>
    <row r="187" spans="1:1" x14ac:dyDescent="0.35">
      <c r="A187" s="20">
        <v>186</v>
      </c>
    </row>
    <row r="188" spans="1:1" x14ac:dyDescent="0.35">
      <c r="A188" s="20">
        <v>187</v>
      </c>
    </row>
    <row r="189" spans="1:1" x14ac:dyDescent="0.35">
      <c r="A189" s="20">
        <v>188</v>
      </c>
    </row>
    <row r="190" spans="1:1" x14ac:dyDescent="0.35">
      <c r="A190" s="20">
        <v>189</v>
      </c>
    </row>
    <row r="191" spans="1:1" x14ac:dyDescent="0.35">
      <c r="A191" s="20">
        <v>190</v>
      </c>
    </row>
    <row r="192" spans="1:1" x14ac:dyDescent="0.35">
      <c r="A192" s="20">
        <v>191</v>
      </c>
    </row>
    <row r="193" spans="1:1" x14ac:dyDescent="0.35">
      <c r="A193" s="20">
        <v>192</v>
      </c>
    </row>
    <row r="194" spans="1:1" x14ac:dyDescent="0.35">
      <c r="A194" s="20">
        <v>193</v>
      </c>
    </row>
    <row r="195" spans="1:1" x14ac:dyDescent="0.35">
      <c r="A195" s="20">
        <v>194</v>
      </c>
    </row>
    <row r="196" spans="1:1" x14ac:dyDescent="0.35">
      <c r="A196" s="20">
        <v>195</v>
      </c>
    </row>
    <row r="197" spans="1:1" x14ac:dyDescent="0.35">
      <c r="A197" s="20">
        <v>196</v>
      </c>
    </row>
    <row r="198" spans="1:1" x14ac:dyDescent="0.35">
      <c r="A198" s="20">
        <v>197</v>
      </c>
    </row>
    <row r="199" spans="1:1" x14ac:dyDescent="0.35">
      <c r="A199" s="20">
        <v>198</v>
      </c>
    </row>
    <row r="200" spans="1:1" x14ac:dyDescent="0.35">
      <c r="A200" s="20">
        <v>199</v>
      </c>
    </row>
    <row r="201" spans="1:1" x14ac:dyDescent="0.35">
      <c r="A201" s="20">
        <v>200</v>
      </c>
    </row>
    <row r="202" spans="1:1" x14ac:dyDescent="0.35">
      <c r="A202" s="20">
        <v>201</v>
      </c>
    </row>
    <row r="203" spans="1:1" x14ac:dyDescent="0.35">
      <c r="A203" s="20">
        <v>202</v>
      </c>
    </row>
    <row r="204" spans="1:1" x14ac:dyDescent="0.35">
      <c r="A204" s="20">
        <v>203</v>
      </c>
    </row>
    <row r="205" spans="1:1" x14ac:dyDescent="0.35">
      <c r="A205" s="20">
        <v>204</v>
      </c>
    </row>
    <row r="206" spans="1:1" x14ac:dyDescent="0.35">
      <c r="A206" s="20">
        <v>205</v>
      </c>
    </row>
    <row r="207" spans="1:1" x14ac:dyDescent="0.35">
      <c r="A207" s="20">
        <v>206</v>
      </c>
    </row>
    <row r="208" spans="1:1" x14ac:dyDescent="0.35">
      <c r="A208" s="20">
        <v>207</v>
      </c>
    </row>
    <row r="209" spans="1:1" x14ac:dyDescent="0.35">
      <c r="A209" s="20">
        <v>208</v>
      </c>
    </row>
    <row r="210" spans="1:1" x14ac:dyDescent="0.35">
      <c r="A210" s="20">
        <v>209</v>
      </c>
    </row>
    <row r="211" spans="1:1" x14ac:dyDescent="0.35">
      <c r="A211" s="20">
        <v>210</v>
      </c>
    </row>
    <row r="212" spans="1:1" x14ac:dyDescent="0.35">
      <c r="A212" s="20">
        <v>211</v>
      </c>
    </row>
    <row r="213" spans="1:1" x14ac:dyDescent="0.35">
      <c r="A213" s="20">
        <v>212</v>
      </c>
    </row>
    <row r="214" spans="1:1" x14ac:dyDescent="0.35">
      <c r="A214" s="20">
        <v>213</v>
      </c>
    </row>
    <row r="215" spans="1:1" x14ac:dyDescent="0.35">
      <c r="A215" s="20">
        <v>214</v>
      </c>
    </row>
    <row r="216" spans="1:1" x14ac:dyDescent="0.35">
      <c r="A216" s="20">
        <v>215</v>
      </c>
    </row>
    <row r="217" spans="1:1" x14ac:dyDescent="0.35">
      <c r="A217" s="20">
        <v>216</v>
      </c>
    </row>
    <row r="218" spans="1:1" x14ac:dyDescent="0.35">
      <c r="A218" s="20">
        <v>217</v>
      </c>
    </row>
    <row r="219" spans="1:1" x14ac:dyDescent="0.35">
      <c r="A219" s="20">
        <v>218</v>
      </c>
    </row>
    <row r="220" spans="1:1" x14ac:dyDescent="0.35">
      <c r="A220" s="20">
        <v>219</v>
      </c>
    </row>
    <row r="221" spans="1:1" x14ac:dyDescent="0.35">
      <c r="A221" s="20">
        <v>220</v>
      </c>
    </row>
    <row r="222" spans="1:1" x14ac:dyDescent="0.35">
      <c r="A222" s="20">
        <v>221</v>
      </c>
    </row>
    <row r="223" spans="1:1" x14ac:dyDescent="0.35">
      <c r="A223" s="20">
        <v>222</v>
      </c>
    </row>
    <row r="224" spans="1:1" x14ac:dyDescent="0.35">
      <c r="A224" s="20">
        <v>223</v>
      </c>
    </row>
    <row r="225" spans="1:1" x14ac:dyDescent="0.35">
      <c r="A225" s="20">
        <v>224</v>
      </c>
    </row>
    <row r="226" spans="1:1" x14ac:dyDescent="0.35">
      <c r="A226" s="20">
        <v>225</v>
      </c>
    </row>
    <row r="227" spans="1:1" x14ac:dyDescent="0.35">
      <c r="A227" s="20">
        <v>226</v>
      </c>
    </row>
    <row r="228" spans="1:1" x14ac:dyDescent="0.35">
      <c r="A228" s="20">
        <v>227</v>
      </c>
    </row>
    <row r="229" spans="1:1" x14ac:dyDescent="0.35">
      <c r="A229" s="20">
        <v>228</v>
      </c>
    </row>
    <row r="230" spans="1:1" x14ac:dyDescent="0.35">
      <c r="A230" s="20">
        <v>229</v>
      </c>
    </row>
    <row r="231" spans="1:1" x14ac:dyDescent="0.35">
      <c r="A231" s="20">
        <v>230</v>
      </c>
    </row>
    <row r="232" spans="1:1" x14ac:dyDescent="0.35">
      <c r="A232" s="20">
        <v>231</v>
      </c>
    </row>
    <row r="233" spans="1:1" x14ac:dyDescent="0.35">
      <c r="A233" s="20">
        <v>232</v>
      </c>
    </row>
    <row r="234" spans="1:1" x14ac:dyDescent="0.35">
      <c r="A234" s="20">
        <v>233</v>
      </c>
    </row>
    <row r="235" spans="1:1" x14ac:dyDescent="0.35">
      <c r="A235" s="20">
        <v>234</v>
      </c>
    </row>
    <row r="236" spans="1:1" x14ac:dyDescent="0.35">
      <c r="A236" s="20">
        <v>235</v>
      </c>
    </row>
    <row r="237" spans="1:1" x14ac:dyDescent="0.35">
      <c r="A237" s="20">
        <v>236</v>
      </c>
    </row>
    <row r="238" spans="1:1" x14ac:dyDescent="0.35">
      <c r="A238" s="20">
        <v>237</v>
      </c>
    </row>
    <row r="239" spans="1:1" x14ac:dyDescent="0.35">
      <c r="A239" s="20">
        <v>238</v>
      </c>
    </row>
    <row r="240" spans="1:1" x14ac:dyDescent="0.35">
      <c r="A240" s="20">
        <v>239</v>
      </c>
    </row>
    <row r="241" spans="1:1" x14ac:dyDescent="0.35">
      <c r="A241" s="20">
        <v>240</v>
      </c>
    </row>
    <row r="242" spans="1:1" x14ac:dyDescent="0.35">
      <c r="A242" s="20">
        <v>241</v>
      </c>
    </row>
    <row r="243" spans="1:1" x14ac:dyDescent="0.35">
      <c r="A243" s="20">
        <v>242</v>
      </c>
    </row>
    <row r="244" spans="1:1" x14ac:dyDescent="0.35">
      <c r="A244" s="20">
        <v>243</v>
      </c>
    </row>
    <row r="245" spans="1:1" x14ac:dyDescent="0.35">
      <c r="A245" s="20">
        <v>244</v>
      </c>
    </row>
    <row r="246" spans="1:1" x14ac:dyDescent="0.35">
      <c r="A246" s="20">
        <v>245</v>
      </c>
    </row>
    <row r="247" spans="1:1" x14ac:dyDescent="0.35">
      <c r="A247" s="20">
        <v>246</v>
      </c>
    </row>
    <row r="248" spans="1:1" x14ac:dyDescent="0.35">
      <c r="A248" s="20">
        <v>247</v>
      </c>
    </row>
    <row r="249" spans="1:1" x14ac:dyDescent="0.35">
      <c r="A249" s="20">
        <v>248</v>
      </c>
    </row>
    <row r="250" spans="1:1" x14ac:dyDescent="0.35">
      <c r="A250" s="20">
        <v>249</v>
      </c>
    </row>
    <row r="251" spans="1:1" x14ac:dyDescent="0.35">
      <c r="A251" s="20">
        <v>250</v>
      </c>
    </row>
    <row r="252" spans="1:1" x14ac:dyDescent="0.35">
      <c r="A252" s="20">
        <v>251</v>
      </c>
    </row>
    <row r="253" spans="1:1" x14ac:dyDescent="0.35">
      <c r="A253" s="20">
        <v>252</v>
      </c>
    </row>
    <row r="254" spans="1:1" x14ac:dyDescent="0.35">
      <c r="A254" s="20">
        <v>253</v>
      </c>
    </row>
    <row r="255" spans="1:1" x14ac:dyDescent="0.35">
      <c r="A255" s="20">
        <v>254</v>
      </c>
    </row>
    <row r="256" spans="1:1" x14ac:dyDescent="0.35">
      <c r="A256" s="20">
        <v>255</v>
      </c>
    </row>
    <row r="257" spans="1:1" x14ac:dyDescent="0.35">
      <c r="A257" s="20">
        <v>256</v>
      </c>
    </row>
    <row r="258" spans="1:1" x14ac:dyDescent="0.35">
      <c r="A258" s="20">
        <v>257</v>
      </c>
    </row>
    <row r="259" spans="1:1" x14ac:dyDescent="0.35">
      <c r="A259" s="20">
        <v>258</v>
      </c>
    </row>
    <row r="260" spans="1:1" x14ac:dyDescent="0.35">
      <c r="A260" s="20">
        <v>259</v>
      </c>
    </row>
    <row r="261" spans="1:1" x14ac:dyDescent="0.35">
      <c r="A261" s="20">
        <v>260</v>
      </c>
    </row>
    <row r="262" spans="1:1" x14ac:dyDescent="0.35">
      <c r="A262" s="20">
        <v>261</v>
      </c>
    </row>
    <row r="263" spans="1:1" x14ac:dyDescent="0.35">
      <c r="A263" s="20">
        <v>262</v>
      </c>
    </row>
    <row r="264" spans="1:1" x14ac:dyDescent="0.35">
      <c r="A264" s="20">
        <v>263</v>
      </c>
    </row>
    <row r="265" spans="1:1" x14ac:dyDescent="0.35">
      <c r="A265" s="20">
        <v>264</v>
      </c>
    </row>
    <row r="266" spans="1:1" x14ac:dyDescent="0.35">
      <c r="A266" s="20">
        <v>265</v>
      </c>
    </row>
    <row r="267" spans="1:1" x14ac:dyDescent="0.35">
      <c r="A267" s="20">
        <v>266</v>
      </c>
    </row>
    <row r="268" spans="1:1" x14ac:dyDescent="0.35">
      <c r="A268" s="20">
        <v>267</v>
      </c>
    </row>
    <row r="269" spans="1:1" x14ac:dyDescent="0.35">
      <c r="A269" s="20">
        <v>268</v>
      </c>
    </row>
    <row r="270" spans="1:1" x14ac:dyDescent="0.35">
      <c r="A270" s="20">
        <v>269</v>
      </c>
    </row>
    <row r="271" spans="1:1" x14ac:dyDescent="0.35">
      <c r="A271" s="20">
        <v>270</v>
      </c>
    </row>
    <row r="272" spans="1:1" x14ac:dyDescent="0.35">
      <c r="A272" s="20">
        <v>271</v>
      </c>
    </row>
    <row r="273" spans="1:1" x14ac:dyDescent="0.35">
      <c r="A273" s="20">
        <v>272</v>
      </c>
    </row>
    <row r="274" spans="1:1" x14ac:dyDescent="0.35">
      <c r="A274" s="20">
        <v>273</v>
      </c>
    </row>
    <row r="275" spans="1:1" x14ac:dyDescent="0.35">
      <c r="A275" s="20">
        <v>274</v>
      </c>
    </row>
    <row r="276" spans="1:1" x14ac:dyDescent="0.35">
      <c r="A276" s="20">
        <v>275</v>
      </c>
    </row>
    <row r="277" spans="1:1" x14ac:dyDescent="0.35">
      <c r="A277" s="20">
        <v>276</v>
      </c>
    </row>
    <row r="278" spans="1:1" x14ac:dyDescent="0.35">
      <c r="A278" s="20">
        <v>277</v>
      </c>
    </row>
    <row r="279" spans="1:1" x14ac:dyDescent="0.35">
      <c r="A279" s="20">
        <v>278</v>
      </c>
    </row>
    <row r="280" spans="1:1" x14ac:dyDescent="0.35">
      <c r="A280" s="20">
        <v>279</v>
      </c>
    </row>
    <row r="281" spans="1:1" x14ac:dyDescent="0.35">
      <c r="A281" s="20">
        <v>280</v>
      </c>
    </row>
    <row r="282" spans="1:1" x14ac:dyDescent="0.35">
      <c r="A282" s="20">
        <v>281</v>
      </c>
    </row>
    <row r="283" spans="1:1" x14ac:dyDescent="0.35">
      <c r="A283" s="20">
        <v>282</v>
      </c>
    </row>
    <row r="284" spans="1:1" x14ac:dyDescent="0.35">
      <c r="A284" s="20">
        <v>283</v>
      </c>
    </row>
    <row r="285" spans="1:1" x14ac:dyDescent="0.35">
      <c r="A285" s="20">
        <v>284</v>
      </c>
    </row>
    <row r="286" spans="1:1" x14ac:dyDescent="0.35">
      <c r="A286" s="20">
        <v>285</v>
      </c>
    </row>
    <row r="287" spans="1:1" x14ac:dyDescent="0.35">
      <c r="A287" s="20">
        <v>286</v>
      </c>
    </row>
    <row r="288" spans="1:1" x14ac:dyDescent="0.35">
      <c r="A288" s="20">
        <v>287</v>
      </c>
    </row>
    <row r="289" spans="1:1" x14ac:dyDescent="0.35">
      <c r="A289" s="20">
        <v>288</v>
      </c>
    </row>
    <row r="290" spans="1:1" x14ac:dyDescent="0.35">
      <c r="A290" s="20">
        <v>289</v>
      </c>
    </row>
    <row r="291" spans="1:1" x14ac:dyDescent="0.35">
      <c r="A291" s="20">
        <v>290</v>
      </c>
    </row>
    <row r="292" spans="1:1" x14ac:dyDescent="0.35">
      <c r="A292" s="20">
        <v>291</v>
      </c>
    </row>
    <row r="293" spans="1:1" x14ac:dyDescent="0.35">
      <c r="A293" s="20">
        <v>292</v>
      </c>
    </row>
    <row r="294" spans="1:1" x14ac:dyDescent="0.35">
      <c r="A294" s="20">
        <v>293</v>
      </c>
    </row>
    <row r="295" spans="1:1" x14ac:dyDescent="0.35">
      <c r="A295" s="20">
        <v>294</v>
      </c>
    </row>
    <row r="296" spans="1:1" x14ac:dyDescent="0.35">
      <c r="A296" s="20">
        <v>295</v>
      </c>
    </row>
    <row r="297" spans="1:1" x14ac:dyDescent="0.35">
      <c r="A297" s="20">
        <v>296</v>
      </c>
    </row>
    <row r="298" spans="1:1" x14ac:dyDescent="0.35">
      <c r="A298" s="20">
        <v>297</v>
      </c>
    </row>
    <row r="299" spans="1:1" x14ac:dyDescent="0.35">
      <c r="A299" s="20">
        <v>298</v>
      </c>
    </row>
    <row r="300" spans="1:1" x14ac:dyDescent="0.35">
      <c r="A300" s="20">
        <v>299</v>
      </c>
    </row>
    <row r="301" spans="1:1" x14ac:dyDescent="0.35">
      <c r="A301" s="20">
        <v>300</v>
      </c>
    </row>
    <row r="302" spans="1:1" x14ac:dyDescent="0.35">
      <c r="A302" s="20">
        <v>301</v>
      </c>
    </row>
    <row r="303" spans="1:1" x14ac:dyDescent="0.35">
      <c r="A303" s="20">
        <v>302</v>
      </c>
    </row>
    <row r="304" spans="1:1" x14ac:dyDescent="0.35">
      <c r="A304" s="20">
        <v>303</v>
      </c>
    </row>
    <row r="305" spans="1:1" x14ac:dyDescent="0.35">
      <c r="A305" s="20">
        <v>304</v>
      </c>
    </row>
    <row r="306" spans="1:1" x14ac:dyDescent="0.35">
      <c r="A306" s="20">
        <v>305</v>
      </c>
    </row>
    <row r="307" spans="1:1" x14ac:dyDescent="0.35">
      <c r="A307" s="20">
        <v>306</v>
      </c>
    </row>
    <row r="308" spans="1:1" x14ac:dyDescent="0.35">
      <c r="A308" s="20">
        <v>307</v>
      </c>
    </row>
    <row r="309" spans="1:1" x14ac:dyDescent="0.35">
      <c r="A309" s="20">
        <v>308</v>
      </c>
    </row>
    <row r="310" spans="1:1" x14ac:dyDescent="0.35">
      <c r="A310" s="20">
        <v>309</v>
      </c>
    </row>
    <row r="311" spans="1:1" x14ac:dyDescent="0.35">
      <c r="A311" s="20">
        <v>310</v>
      </c>
    </row>
    <row r="312" spans="1:1" x14ac:dyDescent="0.35">
      <c r="A312" s="20">
        <v>311</v>
      </c>
    </row>
    <row r="313" spans="1:1" x14ac:dyDescent="0.35">
      <c r="A313" s="20">
        <v>312</v>
      </c>
    </row>
    <row r="314" spans="1:1" x14ac:dyDescent="0.35">
      <c r="A314" s="20">
        <v>313</v>
      </c>
    </row>
    <row r="315" spans="1:1" x14ac:dyDescent="0.35">
      <c r="A315" s="20">
        <v>314</v>
      </c>
    </row>
    <row r="316" spans="1:1" x14ac:dyDescent="0.35">
      <c r="A316" s="20">
        <v>315</v>
      </c>
    </row>
    <row r="317" spans="1:1" x14ac:dyDescent="0.35">
      <c r="A317" s="20">
        <v>316</v>
      </c>
    </row>
    <row r="318" spans="1:1" x14ac:dyDescent="0.35">
      <c r="A318" s="20">
        <v>317</v>
      </c>
    </row>
    <row r="319" spans="1:1" x14ac:dyDescent="0.35">
      <c r="A319" s="20">
        <v>318</v>
      </c>
    </row>
    <row r="320" spans="1:1" x14ac:dyDescent="0.35">
      <c r="A320" s="20">
        <v>319</v>
      </c>
    </row>
    <row r="321" spans="1:1" x14ac:dyDescent="0.35">
      <c r="A321" s="20">
        <v>320</v>
      </c>
    </row>
    <row r="322" spans="1:1" x14ac:dyDescent="0.35">
      <c r="A322" s="20">
        <v>321</v>
      </c>
    </row>
    <row r="323" spans="1:1" x14ac:dyDescent="0.35">
      <c r="A323" s="20">
        <v>322</v>
      </c>
    </row>
    <row r="324" spans="1:1" x14ac:dyDescent="0.35">
      <c r="A324" s="20">
        <v>323</v>
      </c>
    </row>
    <row r="325" spans="1:1" x14ac:dyDescent="0.35">
      <c r="A325" s="20">
        <v>324</v>
      </c>
    </row>
    <row r="326" spans="1:1" x14ac:dyDescent="0.35">
      <c r="A326" s="20">
        <v>325</v>
      </c>
    </row>
    <row r="327" spans="1:1" x14ac:dyDescent="0.35">
      <c r="A327" s="20">
        <v>326</v>
      </c>
    </row>
    <row r="328" spans="1:1" x14ac:dyDescent="0.35">
      <c r="A328" s="20">
        <v>327</v>
      </c>
    </row>
    <row r="329" spans="1:1" x14ac:dyDescent="0.35">
      <c r="A329" s="20">
        <v>328</v>
      </c>
    </row>
    <row r="330" spans="1:1" x14ac:dyDescent="0.35">
      <c r="A330" s="20">
        <v>329</v>
      </c>
    </row>
    <row r="331" spans="1:1" x14ac:dyDescent="0.35">
      <c r="A331" s="20">
        <v>330</v>
      </c>
    </row>
    <row r="332" spans="1:1" x14ac:dyDescent="0.35">
      <c r="A332" s="20">
        <v>331</v>
      </c>
    </row>
    <row r="333" spans="1:1" x14ac:dyDescent="0.35">
      <c r="A333" s="20">
        <v>332</v>
      </c>
    </row>
    <row r="334" spans="1:1" x14ac:dyDescent="0.35">
      <c r="A334" s="20">
        <v>333</v>
      </c>
    </row>
    <row r="335" spans="1:1" x14ac:dyDescent="0.35">
      <c r="A335" s="20">
        <v>334</v>
      </c>
    </row>
    <row r="336" spans="1:1" x14ac:dyDescent="0.35">
      <c r="A336" s="20">
        <v>335</v>
      </c>
    </row>
    <row r="337" spans="1:1" x14ac:dyDescent="0.35">
      <c r="A337" s="20">
        <v>336</v>
      </c>
    </row>
    <row r="338" spans="1:1" x14ac:dyDescent="0.35">
      <c r="A338" s="20">
        <v>337</v>
      </c>
    </row>
    <row r="339" spans="1:1" x14ac:dyDescent="0.35">
      <c r="A339" s="20">
        <v>338</v>
      </c>
    </row>
    <row r="340" spans="1:1" x14ac:dyDescent="0.35">
      <c r="A340" s="20">
        <v>339</v>
      </c>
    </row>
    <row r="341" spans="1:1" x14ac:dyDescent="0.35">
      <c r="A341" s="20">
        <v>340</v>
      </c>
    </row>
    <row r="342" spans="1:1" x14ac:dyDescent="0.35">
      <c r="A342" s="20">
        <v>341</v>
      </c>
    </row>
    <row r="343" spans="1:1" x14ac:dyDescent="0.35">
      <c r="A343" s="20">
        <v>342</v>
      </c>
    </row>
    <row r="344" spans="1:1" x14ac:dyDescent="0.35">
      <c r="A344" s="20">
        <v>343</v>
      </c>
    </row>
    <row r="345" spans="1:1" x14ac:dyDescent="0.35">
      <c r="A345" s="20">
        <v>344</v>
      </c>
    </row>
    <row r="346" spans="1:1" x14ac:dyDescent="0.35">
      <c r="A346" s="20">
        <v>345</v>
      </c>
    </row>
    <row r="347" spans="1:1" x14ac:dyDescent="0.35">
      <c r="A347" s="20">
        <v>346</v>
      </c>
    </row>
    <row r="348" spans="1:1" x14ac:dyDescent="0.35">
      <c r="A348" s="20">
        <v>347</v>
      </c>
    </row>
    <row r="349" spans="1:1" x14ac:dyDescent="0.35">
      <c r="A349" s="20">
        <v>348</v>
      </c>
    </row>
    <row r="350" spans="1:1" x14ac:dyDescent="0.35">
      <c r="A350" s="20">
        <v>349</v>
      </c>
    </row>
    <row r="351" spans="1:1" x14ac:dyDescent="0.35">
      <c r="A351" s="20">
        <v>350</v>
      </c>
    </row>
    <row r="352" spans="1:1" x14ac:dyDescent="0.35">
      <c r="A352" s="20">
        <v>351</v>
      </c>
    </row>
    <row r="353" spans="1:1" x14ac:dyDescent="0.35">
      <c r="A353" s="20">
        <v>352</v>
      </c>
    </row>
    <row r="354" spans="1:1" x14ac:dyDescent="0.35">
      <c r="A354" s="20">
        <v>353</v>
      </c>
    </row>
    <row r="355" spans="1:1" x14ac:dyDescent="0.35">
      <c r="A355" s="20">
        <v>354</v>
      </c>
    </row>
    <row r="356" spans="1:1" x14ac:dyDescent="0.35">
      <c r="A356" s="20">
        <v>355</v>
      </c>
    </row>
    <row r="357" spans="1:1" x14ac:dyDescent="0.35">
      <c r="A357" s="20">
        <v>356</v>
      </c>
    </row>
    <row r="358" spans="1:1" x14ac:dyDescent="0.35">
      <c r="A358" s="20">
        <v>357</v>
      </c>
    </row>
    <row r="359" spans="1:1" x14ac:dyDescent="0.35">
      <c r="A359" s="20">
        <v>358</v>
      </c>
    </row>
    <row r="360" spans="1:1" x14ac:dyDescent="0.35">
      <c r="A360" s="20">
        <v>359</v>
      </c>
    </row>
    <row r="361" spans="1:1" x14ac:dyDescent="0.35">
      <c r="A361" s="20">
        <v>360</v>
      </c>
    </row>
    <row r="362" spans="1:1" x14ac:dyDescent="0.35">
      <c r="A362" s="20">
        <v>361</v>
      </c>
    </row>
    <row r="363" spans="1:1" x14ac:dyDescent="0.35">
      <c r="A363" s="20">
        <v>362</v>
      </c>
    </row>
    <row r="364" spans="1:1" x14ac:dyDescent="0.35">
      <c r="A364" s="20">
        <v>363</v>
      </c>
    </row>
    <row r="365" spans="1:1" x14ac:dyDescent="0.35">
      <c r="A365" s="20">
        <v>364</v>
      </c>
    </row>
    <row r="366" spans="1:1" x14ac:dyDescent="0.35">
      <c r="A366" s="20">
        <v>365</v>
      </c>
    </row>
    <row r="367" spans="1:1" x14ac:dyDescent="0.35">
      <c r="A367" s="20">
        <v>366</v>
      </c>
    </row>
    <row r="368" spans="1:1" x14ac:dyDescent="0.35">
      <c r="A368" s="20">
        <v>367</v>
      </c>
    </row>
    <row r="369" spans="1:1" x14ac:dyDescent="0.35">
      <c r="A369" s="20">
        <v>368</v>
      </c>
    </row>
    <row r="370" spans="1:1" x14ac:dyDescent="0.35">
      <c r="A370" s="20">
        <v>369</v>
      </c>
    </row>
    <row r="371" spans="1:1" x14ac:dyDescent="0.35">
      <c r="A371" s="20">
        <v>370</v>
      </c>
    </row>
    <row r="372" spans="1:1" x14ac:dyDescent="0.35">
      <c r="A372" s="20">
        <v>371</v>
      </c>
    </row>
    <row r="373" spans="1:1" x14ac:dyDescent="0.35">
      <c r="A373" s="20">
        <v>372</v>
      </c>
    </row>
    <row r="374" spans="1:1" x14ac:dyDescent="0.35">
      <c r="A374" s="20">
        <v>373</v>
      </c>
    </row>
    <row r="375" spans="1:1" x14ac:dyDescent="0.35">
      <c r="A375" s="20">
        <v>374</v>
      </c>
    </row>
    <row r="376" spans="1:1" x14ac:dyDescent="0.35">
      <c r="A376" s="20">
        <v>375</v>
      </c>
    </row>
    <row r="377" spans="1:1" x14ac:dyDescent="0.35">
      <c r="A377" s="20">
        <v>376</v>
      </c>
    </row>
    <row r="378" spans="1:1" x14ac:dyDescent="0.35">
      <c r="A378" s="20">
        <v>377</v>
      </c>
    </row>
    <row r="379" spans="1:1" x14ac:dyDescent="0.35">
      <c r="A379" s="20">
        <v>378</v>
      </c>
    </row>
    <row r="380" spans="1:1" x14ac:dyDescent="0.35">
      <c r="A380" s="20">
        <v>379</v>
      </c>
    </row>
    <row r="381" spans="1:1" x14ac:dyDescent="0.35">
      <c r="A381" s="20">
        <v>380</v>
      </c>
    </row>
    <row r="382" spans="1:1" x14ac:dyDescent="0.35">
      <c r="A382" s="20">
        <v>381</v>
      </c>
    </row>
    <row r="383" spans="1:1" x14ac:dyDescent="0.35">
      <c r="A383" s="20">
        <v>382</v>
      </c>
    </row>
    <row r="384" spans="1:1" x14ac:dyDescent="0.35">
      <c r="A384" s="20">
        <v>383</v>
      </c>
    </row>
    <row r="385" spans="1:1" x14ac:dyDescent="0.35">
      <c r="A385" s="20">
        <v>384</v>
      </c>
    </row>
    <row r="386" spans="1:1" x14ac:dyDescent="0.35">
      <c r="A386" s="20">
        <v>385</v>
      </c>
    </row>
    <row r="387" spans="1:1" x14ac:dyDescent="0.35">
      <c r="A387" s="20">
        <v>386</v>
      </c>
    </row>
    <row r="388" spans="1:1" x14ac:dyDescent="0.35">
      <c r="A388" s="20">
        <v>387</v>
      </c>
    </row>
    <row r="389" spans="1:1" x14ac:dyDescent="0.35">
      <c r="A389" s="20">
        <v>388</v>
      </c>
    </row>
    <row r="390" spans="1:1" x14ac:dyDescent="0.35">
      <c r="A390" s="20">
        <v>389</v>
      </c>
    </row>
    <row r="391" spans="1:1" x14ac:dyDescent="0.35">
      <c r="A391" s="20">
        <v>390</v>
      </c>
    </row>
    <row r="392" spans="1:1" x14ac:dyDescent="0.35">
      <c r="A392" s="20">
        <v>391</v>
      </c>
    </row>
    <row r="393" spans="1:1" x14ac:dyDescent="0.35">
      <c r="A393" s="20">
        <v>392</v>
      </c>
    </row>
    <row r="394" spans="1:1" x14ac:dyDescent="0.35">
      <c r="A394" s="20">
        <v>393</v>
      </c>
    </row>
    <row r="395" spans="1:1" x14ac:dyDescent="0.35">
      <c r="A395" s="20">
        <v>394</v>
      </c>
    </row>
    <row r="396" spans="1:1" x14ac:dyDescent="0.35">
      <c r="A396" s="20">
        <v>395</v>
      </c>
    </row>
    <row r="397" spans="1:1" x14ac:dyDescent="0.35">
      <c r="A397" s="20">
        <v>396</v>
      </c>
    </row>
    <row r="398" spans="1:1" x14ac:dyDescent="0.35">
      <c r="A398" s="20">
        <v>397</v>
      </c>
    </row>
    <row r="399" spans="1:1" x14ac:dyDescent="0.35">
      <c r="A399" s="20">
        <v>398</v>
      </c>
    </row>
    <row r="400" spans="1:1" x14ac:dyDescent="0.35">
      <c r="A400" s="20">
        <v>399</v>
      </c>
    </row>
    <row r="401" spans="1:1" x14ac:dyDescent="0.35">
      <c r="A401" s="20">
        <v>400</v>
      </c>
    </row>
    <row r="402" spans="1:1" x14ac:dyDescent="0.35">
      <c r="A402" s="20">
        <v>401</v>
      </c>
    </row>
    <row r="403" spans="1:1" x14ac:dyDescent="0.35">
      <c r="A403" s="20">
        <v>402</v>
      </c>
    </row>
    <row r="404" spans="1:1" x14ac:dyDescent="0.35">
      <c r="A404" s="20">
        <v>403</v>
      </c>
    </row>
    <row r="405" spans="1:1" x14ac:dyDescent="0.35">
      <c r="A405" s="20">
        <v>404</v>
      </c>
    </row>
    <row r="406" spans="1:1" x14ac:dyDescent="0.35">
      <c r="A406" s="20">
        <v>405</v>
      </c>
    </row>
    <row r="407" spans="1:1" x14ac:dyDescent="0.35">
      <c r="A407" s="20">
        <v>406</v>
      </c>
    </row>
    <row r="408" spans="1:1" x14ac:dyDescent="0.35">
      <c r="A408" s="20">
        <v>407</v>
      </c>
    </row>
    <row r="409" spans="1:1" x14ac:dyDescent="0.35">
      <c r="A409" s="20">
        <v>408</v>
      </c>
    </row>
    <row r="410" spans="1:1" x14ac:dyDescent="0.35">
      <c r="A410" s="20">
        <v>409</v>
      </c>
    </row>
    <row r="411" spans="1:1" x14ac:dyDescent="0.35">
      <c r="A411" s="20">
        <v>410</v>
      </c>
    </row>
    <row r="412" spans="1:1" x14ac:dyDescent="0.35">
      <c r="A412" s="20">
        <v>411</v>
      </c>
    </row>
    <row r="413" spans="1:1" x14ac:dyDescent="0.35">
      <c r="A413" s="20">
        <v>412</v>
      </c>
    </row>
    <row r="414" spans="1:1" x14ac:dyDescent="0.35">
      <c r="A414" s="20">
        <v>413</v>
      </c>
    </row>
    <row r="415" spans="1:1" x14ac:dyDescent="0.35">
      <c r="A415" s="20">
        <v>414</v>
      </c>
    </row>
    <row r="416" spans="1:1" x14ac:dyDescent="0.35">
      <c r="A416" s="20">
        <v>415</v>
      </c>
    </row>
    <row r="417" spans="1:1" x14ac:dyDescent="0.35">
      <c r="A417" s="20">
        <v>416</v>
      </c>
    </row>
    <row r="418" spans="1:1" x14ac:dyDescent="0.35">
      <c r="A418" s="20">
        <v>417</v>
      </c>
    </row>
    <row r="419" spans="1:1" x14ac:dyDescent="0.35">
      <c r="A419" s="20">
        <v>418</v>
      </c>
    </row>
    <row r="420" spans="1:1" x14ac:dyDescent="0.35">
      <c r="A420" s="20">
        <v>419</v>
      </c>
    </row>
    <row r="421" spans="1:1" x14ac:dyDescent="0.35">
      <c r="A421" s="20">
        <v>420</v>
      </c>
    </row>
    <row r="422" spans="1:1" x14ac:dyDescent="0.35">
      <c r="A422" s="20">
        <v>421</v>
      </c>
    </row>
    <row r="423" spans="1:1" x14ac:dyDescent="0.35">
      <c r="A423" s="20">
        <v>422</v>
      </c>
    </row>
    <row r="424" spans="1:1" x14ac:dyDescent="0.35">
      <c r="A424" s="20">
        <v>423</v>
      </c>
    </row>
    <row r="425" spans="1:1" x14ac:dyDescent="0.35">
      <c r="A425" s="20">
        <v>424</v>
      </c>
    </row>
    <row r="426" spans="1:1" x14ac:dyDescent="0.35">
      <c r="A426" s="20">
        <v>425</v>
      </c>
    </row>
    <row r="427" spans="1:1" x14ac:dyDescent="0.35">
      <c r="A427" s="20">
        <v>426</v>
      </c>
    </row>
    <row r="428" spans="1:1" x14ac:dyDescent="0.35">
      <c r="A428" s="20">
        <v>427</v>
      </c>
    </row>
    <row r="429" spans="1:1" x14ac:dyDescent="0.35">
      <c r="A429" s="20">
        <v>428</v>
      </c>
    </row>
    <row r="430" spans="1:1" x14ac:dyDescent="0.35">
      <c r="A430" s="20">
        <v>429</v>
      </c>
    </row>
    <row r="431" spans="1:1" x14ac:dyDescent="0.35">
      <c r="A431" s="20">
        <v>430</v>
      </c>
    </row>
    <row r="432" spans="1:1" x14ac:dyDescent="0.35">
      <c r="A432" s="20">
        <v>431</v>
      </c>
    </row>
    <row r="433" spans="1:1" x14ac:dyDescent="0.35">
      <c r="A433" s="20">
        <v>432</v>
      </c>
    </row>
    <row r="434" spans="1:1" x14ac:dyDescent="0.35">
      <c r="A434" s="20">
        <v>433</v>
      </c>
    </row>
    <row r="435" spans="1:1" x14ac:dyDescent="0.35">
      <c r="A435" s="20">
        <v>434</v>
      </c>
    </row>
    <row r="436" spans="1:1" x14ac:dyDescent="0.35">
      <c r="A436" s="20">
        <v>435</v>
      </c>
    </row>
    <row r="437" spans="1:1" x14ac:dyDescent="0.35">
      <c r="A437" s="20">
        <v>436</v>
      </c>
    </row>
    <row r="438" spans="1:1" x14ac:dyDescent="0.35">
      <c r="A438" s="20">
        <v>437</v>
      </c>
    </row>
    <row r="439" spans="1:1" x14ac:dyDescent="0.35">
      <c r="A439" s="20">
        <v>438</v>
      </c>
    </row>
    <row r="440" spans="1:1" x14ac:dyDescent="0.35">
      <c r="A440" s="20">
        <v>439</v>
      </c>
    </row>
    <row r="441" spans="1:1" x14ac:dyDescent="0.35">
      <c r="A441" s="20">
        <v>440</v>
      </c>
    </row>
    <row r="442" spans="1:1" x14ac:dyDescent="0.35">
      <c r="A442" s="20">
        <v>441</v>
      </c>
    </row>
    <row r="443" spans="1:1" x14ac:dyDescent="0.35">
      <c r="A443" s="20">
        <v>442</v>
      </c>
    </row>
    <row r="444" spans="1:1" x14ac:dyDescent="0.35">
      <c r="A444" s="20">
        <v>443</v>
      </c>
    </row>
    <row r="445" spans="1:1" x14ac:dyDescent="0.35">
      <c r="A445" s="20">
        <v>444</v>
      </c>
    </row>
    <row r="446" spans="1:1" x14ac:dyDescent="0.35">
      <c r="A446" s="20">
        <v>445</v>
      </c>
    </row>
    <row r="447" spans="1:1" x14ac:dyDescent="0.35">
      <c r="A447" s="20">
        <v>446</v>
      </c>
    </row>
    <row r="448" spans="1:1" x14ac:dyDescent="0.35">
      <c r="A448" s="20">
        <v>447</v>
      </c>
    </row>
    <row r="449" spans="1:1" x14ac:dyDescent="0.35">
      <c r="A449" s="20">
        <v>448</v>
      </c>
    </row>
    <row r="450" spans="1:1" x14ac:dyDescent="0.35">
      <c r="A450" s="20">
        <v>449</v>
      </c>
    </row>
    <row r="451" spans="1:1" x14ac:dyDescent="0.35">
      <c r="A451" s="20">
        <v>450</v>
      </c>
    </row>
    <row r="452" spans="1:1" x14ac:dyDescent="0.35">
      <c r="A452" s="20">
        <v>451</v>
      </c>
    </row>
    <row r="453" spans="1:1" x14ac:dyDescent="0.35">
      <c r="A453" s="20">
        <v>452</v>
      </c>
    </row>
    <row r="454" spans="1:1" x14ac:dyDescent="0.35">
      <c r="A454" s="20">
        <v>453</v>
      </c>
    </row>
    <row r="455" spans="1:1" x14ac:dyDescent="0.35">
      <c r="A455" s="20">
        <v>454</v>
      </c>
    </row>
    <row r="456" spans="1:1" x14ac:dyDescent="0.35">
      <c r="A456" s="20">
        <v>455</v>
      </c>
    </row>
    <row r="457" spans="1:1" x14ac:dyDescent="0.35">
      <c r="A457" s="20">
        <v>456</v>
      </c>
    </row>
    <row r="458" spans="1:1" x14ac:dyDescent="0.35">
      <c r="A458" s="20">
        <v>457</v>
      </c>
    </row>
    <row r="459" spans="1:1" x14ac:dyDescent="0.35">
      <c r="A459" s="20">
        <v>458</v>
      </c>
    </row>
    <row r="460" spans="1:1" x14ac:dyDescent="0.35">
      <c r="A460" s="20">
        <v>459</v>
      </c>
    </row>
    <row r="461" spans="1:1" x14ac:dyDescent="0.35">
      <c r="A461" s="20">
        <v>460</v>
      </c>
    </row>
    <row r="462" spans="1:1" x14ac:dyDescent="0.35">
      <c r="A462" s="20">
        <v>461</v>
      </c>
    </row>
    <row r="463" spans="1:1" x14ac:dyDescent="0.35">
      <c r="A463" s="20">
        <v>462</v>
      </c>
    </row>
    <row r="464" spans="1:1" x14ac:dyDescent="0.35">
      <c r="A464" s="20">
        <v>463</v>
      </c>
    </row>
    <row r="465" spans="1:1" x14ac:dyDescent="0.35">
      <c r="A465" s="20">
        <v>464</v>
      </c>
    </row>
    <row r="466" spans="1:1" x14ac:dyDescent="0.35">
      <c r="A466" s="20">
        <v>465</v>
      </c>
    </row>
    <row r="467" spans="1:1" x14ac:dyDescent="0.35">
      <c r="A467" s="20">
        <v>466</v>
      </c>
    </row>
    <row r="468" spans="1:1" x14ac:dyDescent="0.35">
      <c r="A468" s="20">
        <v>467</v>
      </c>
    </row>
    <row r="469" spans="1:1" x14ac:dyDescent="0.35">
      <c r="A469" s="20">
        <v>468</v>
      </c>
    </row>
    <row r="470" spans="1:1" x14ac:dyDescent="0.35">
      <c r="A470" s="20">
        <v>469</v>
      </c>
    </row>
    <row r="471" spans="1:1" x14ac:dyDescent="0.35">
      <c r="A471" s="20">
        <v>470</v>
      </c>
    </row>
    <row r="472" spans="1:1" x14ac:dyDescent="0.35">
      <c r="A472" s="20">
        <v>471</v>
      </c>
    </row>
    <row r="473" spans="1:1" x14ac:dyDescent="0.35">
      <c r="A473" s="20">
        <v>472</v>
      </c>
    </row>
    <row r="474" spans="1:1" x14ac:dyDescent="0.35">
      <c r="A474" s="20">
        <v>473</v>
      </c>
    </row>
    <row r="475" spans="1:1" x14ac:dyDescent="0.35">
      <c r="A475" s="20">
        <v>474</v>
      </c>
    </row>
    <row r="476" spans="1:1" x14ac:dyDescent="0.35">
      <c r="A476" s="20">
        <v>475</v>
      </c>
    </row>
    <row r="477" spans="1:1" x14ac:dyDescent="0.35">
      <c r="A477" s="20">
        <v>476</v>
      </c>
    </row>
    <row r="478" spans="1:1" x14ac:dyDescent="0.35">
      <c r="A478" s="20">
        <v>477</v>
      </c>
    </row>
    <row r="479" spans="1:1" x14ac:dyDescent="0.35">
      <c r="A479" s="20">
        <v>478</v>
      </c>
    </row>
    <row r="480" spans="1:1" x14ac:dyDescent="0.35">
      <c r="A480" s="20">
        <v>479</v>
      </c>
    </row>
    <row r="481" spans="1:1" x14ac:dyDescent="0.35">
      <c r="A481" s="20">
        <v>480</v>
      </c>
    </row>
    <row r="482" spans="1:1" x14ac:dyDescent="0.35">
      <c r="A482" s="20">
        <v>481</v>
      </c>
    </row>
    <row r="483" spans="1:1" x14ac:dyDescent="0.35">
      <c r="A483" s="20">
        <v>482</v>
      </c>
    </row>
    <row r="484" spans="1:1" x14ac:dyDescent="0.35">
      <c r="A484" s="20">
        <v>483</v>
      </c>
    </row>
    <row r="485" spans="1:1" x14ac:dyDescent="0.35">
      <c r="A485" s="20">
        <v>484</v>
      </c>
    </row>
    <row r="486" spans="1:1" x14ac:dyDescent="0.35">
      <c r="A486" s="20">
        <v>485</v>
      </c>
    </row>
    <row r="487" spans="1:1" x14ac:dyDescent="0.35">
      <c r="A487" s="20">
        <v>486</v>
      </c>
    </row>
    <row r="488" spans="1:1" x14ac:dyDescent="0.35">
      <c r="A488" s="20">
        <v>487</v>
      </c>
    </row>
    <row r="489" spans="1:1" x14ac:dyDescent="0.35">
      <c r="A489" s="20">
        <v>488</v>
      </c>
    </row>
    <row r="490" spans="1:1" x14ac:dyDescent="0.35">
      <c r="A490" s="20">
        <v>489</v>
      </c>
    </row>
    <row r="491" spans="1:1" x14ac:dyDescent="0.35">
      <c r="A491" s="20">
        <v>490</v>
      </c>
    </row>
    <row r="492" spans="1:1" x14ac:dyDescent="0.35">
      <c r="A492" s="20">
        <v>491</v>
      </c>
    </row>
    <row r="493" spans="1:1" x14ac:dyDescent="0.35">
      <c r="A493" s="20">
        <v>492</v>
      </c>
    </row>
    <row r="494" spans="1:1" x14ac:dyDescent="0.35">
      <c r="A494" s="20">
        <v>493</v>
      </c>
    </row>
    <row r="495" spans="1:1" x14ac:dyDescent="0.35">
      <c r="A495" s="20">
        <v>494</v>
      </c>
    </row>
    <row r="496" spans="1:1" x14ac:dyDescent="0.35">
      <c r="A496" s="20">
        <v>495</v>
      </c>
    </row>
    <row r="497" spans="1:1" x14ac:dyDescent="0.35">
      <c r="A497" s="20">
        <v>496</v>
      </c>
    </row>
    <row r="498" spans="1:1" x14ac:dyDescent="0.35">
      <c r="A498" s="20">
        <v>497</v>
      </c>
    </row>
    <row r="499" spans="1:1" x14ac:dyDescent="0.35">
      <c r="A499" s="20">
        <v>498</v>
      </c>
    </row>
    <row r="500" spans="1:1" x14ac:dyDescent="0.35">
      <c r="A500" s="20">
        <v>499</v>
      </c>
    </row>
    <row r="501" spans="1:1" x14ac:dyDescent="0.35">
      <c r="A501" s="20">
        <v>500</v>
      </c>
    </row>
    <row r="502" spans="1:1" x14ac:dyDescent="0.35">
      <c r="A502" s="20">
        <v>501</v>
      </c>
    </row>
    <row r="503" spans="1:1" x14ac:dyDescent="0.35">
      <c r="A503" s="20">
        <v>502</v>
      </c>
    </row>
    <row r="504" spans="1:1" x14ac:dyDescent="0.35">
      <c r="A504" s="20">
        <v>503</v>
      </c>
    </row>
    <row r="505" spans="1:1" x14ac:dyDescent="0.35">
      <c r="A505" s="20">
        <v>504</v>
      </c>
    </row>
    <row r="506" spans="1:1" x14ac:dyDescent="0.35">
      <c r="A506" s="20">
        <v>505</v>
      </c>
    </row>
    <row r="507" spans="1:1" x14ac:dyDescent="0.35">
      <c r="A507" s="20">
        <v>506</v>
      </c>
    </row>
    <row r="508" spans="1:1" x14ac:dyDescent="0.35">
      <c r="A508" s="20">
        <v>507</v>
      </c>
    </row>
    <row r="509" spans="1:1" x14ac:dyDescent="0.35">
      <c r="A509" s="20">
        <v>508</v>
      </c>
    </row>
    <row r="510" spans="1:1" x14ac:dyDescent="0.35">
      <c r="A510" s="20">
        <v>509</v>
      </c>
    </row>
    <row r="511" spans="1:1" x14ac:dyDescent="0.35">
      <c r="A511" s="20">
        <v>510</v>
      </c>
    </row>
    <row r="512" spans="1:1" x14ac:dyDescent="0.35">
      <c r="A512" s="20">
        <v>511</v>
      </c>
    </row>
    <row r="513" spans="1:1" x14ac:dyDescent="0.35">
      <c r="A513" s="20">
        <v>512</v>
      </c>
    </row>
    <row r="514" spans="1:1" x14ac:dyDescent="0.35">
      <c r="A514" s="20">
        <v>513</v>
      </c>
    </row>
    <row r="515" spans="1:1" x14ac:dyDescent="0.35">
      <c r="A515" s="20">
        <v>514</v>
      </c>
    </row>
    <row r="516" spans="1:1" x14ac:dyDescent="0.35">
      <c r="A516" s="20">
        <v>515</v>
      </c>
    </row>
    <row r="517" spans="1:1" x14ac:dyDescent="0.35">
      <c r="A517" s="20">
        <v>516</v>
      </c>
    </row>
    <row r="518" spans="1:1" x14ac:dyDescent="0.35">
      <c r="A518" s="20">
        <v>517</v>
      </c>
    </row>
    <row r="519" spans="1:1" x14ac:dyDescent="0.35">
      <c r="A519" s="20">
        <v>518</v>
      </c>
    </row>
    <row r="520" spans="1:1" x14ac:dyDescent="0.35">
      <c r="A520" s="20">
        <v>519</v>
      </c>
    </row>
    <row r="521" spans="1:1" x14ac:dyDescent="0.35">
      <c r="A521" s="20">
        <v>520</v>
      </c>
    </row>
    <row r="522" spans="1:1" x14ac:dyDescent="0.35">
      <c r="A522" s="20">
        <v>521</v>
      </c>
    </row>
    <row r="523" spans="1:1" x14ac:dyDescent="0.35">
      <c r="A523" s="20">
        <v>522</v>
      </c>
    </row>
    <row r="524" spans="1:1" x14ac:dyDescent="0.35">
      <c r="A524" s="20">
        <v>523</v>
      </c>
    </row>
    <row r="525" spans="1:1" x14ac:dyDescent="0.35">
      <c r="A525" s="20">
        <v>524</v>
      </c>
    </row>
    <row r="526" spans="1:1" x14ac:dyDescent="0.35">
      <c r="A526" s="20">
        <v>525</v>
      </c>
    </row>
    <row r="527" spans="1:1" x14ac:dyDescent="0.35">
      <c r="A527" s="20">
        <v>526</v>
      </c>
    </row>
    <row r="528" spans="1:1" x14ac:dyDescent="0.35">
      <c r="A528" s="20">
        <v>527</v>
      </c>
    </row>
    <row r="529" spans="1:1" x14ac:dyDescent="0.35">
      <c r="A529" s="20">
        <v>528</v>
      </c>
    </row>
    <row r="530" spans="1:1" x14ac:dyDescent="0.35">
      <c r="A530" s="20">
        <v>529</v>
      </c>
    </row>
    <row r="531" spans="1:1" x14ac:dyDescent="0.35">
      <c r="A531" s="20">
        <v>530</v>
      </c>
    </row>
    <row r="532" spans="1:1" x14ac:dyDescent="0.35">
      <c r="A532" s="20">
        <v>531</v>
      </c>
    </row>
    <row r="533" spans="1:1" x14ac:dyDescent="0.35">
      <c r="A533" s="20">
        <v>532</v>
      </c>
    </row>
    <row r="534" spans="1:1" x14ac:dyDescent="0.35">
      <c r="A534" s="20">
        <v>533</v>
      </c>
    </row>
    <row r="535" spans="1:1" x14ac:dyDescent="0.35">
      <c r="A535" s="20">
        <v>534</v>
      </c>
    </row>
    <row r="536" spans="1:1" x14ac:dyDescent="0.35">
      <c r="A536" s="20">
        <v>535</v>
      </c>
    </row>
    <row r="537" spans="1:1" x14ac:dyDescent="0.35">
      <c r="A537" s="20">
        <v>536</v>
      </c>
    </row>
    <row r="538" spans="1:1" x14ac:dyDescent="0.35">
      <c r="A538" s="20">
        <v>537</v>
      </c>
    </row>
    <row r="539" spans="1:1" x14ac:dyDescent="0.35">
      <c r="A539" s="20">
        <v>538</v>
      </c>
    </row>
    <row r="540" spans="1:1" x14ac:dyDescent="0.35">
      <c r="A540" s="20">
        <v>539</v>
      </c>
    </row>
    <row r="541" spans="1:1" x14ac:dyDescent="0.35">
      <c r="A541" s="20">
        <v>540</v>
      </c>
    </row>
    <row r="542" spans="1:1" x14ac:dyDescent="0.35">
      <c r="A542" s="20">
        <v>541</v>
      </c>
    </row>
    <row r="543" spans="1:1" x14ac:dyDescent="0.35">
      <c r="A543" s="20">
        <v>542</v>
      </c>
    </row>
    <row r="544" spans="1:1" x14ac:dyDescent="0.35">
      <c r="A544" s="20">
        <v>543</v>
      </c>
    </row>
    <row r="545" spans="1:1" x14ac:dyDescent="0.35">
      <c r="A545" s="20">
        <v>544</v>
      </c>
    </row>
    <row r="546" spans="1:1" x14ac:dyDescent="0.35">
      <c r="A546" s="20">
        <v>545</v>
      </c>
    </row>
    <row r="547" spans="1:1" x14ac:dyDescent="0.35">
      <c r="A547" s="20">
        <v>546</v>
      </c>
    </row>
    <row r="548" spans="1:1" x14ac:dyDescent="0.35">
      <c r="A548" s="20">
        <v>547</v>
      </c>
    </row>
    <row r="549" spans="1:1" x14ac:dyDescent="0.35">
      <c r="A549" s="20">
        <v>548</v>
      </c>
    </row>
    <row r="550" spans="1:1" x14ac:dyDescent="0.35">
      <c r="A550" s="20">
        <v>549</v>
      </c>
    </row>
    <row r="551" spans="1:1" x14ac:dyDescent="0.35">
      <c r="A551" s="20">
        <v>550</v>
      </c>
    </row>
    <row r="552" spans="1:1" x14ac:dyDescent="0.35">
      <c r="A552" s="20">
        <v>551</v>
      </c>
    </row>
    <row r="553" spans="1:1" x14ac:dyDescent="0.35">
      <c r="A553" s="20">
        <v>552</v>
      </c>
    </row>
    <row r="554" spans="1:1" x14ac:dyDescent="0.35">
      <c r="A554" s="20">
        <v>553</v>
      </c>
    </row>
    <row r="555" spans="1:1" x14ac:dyDescent="0.35">
      <c r="A555" s="20">
        <v>554</v>
      </c>
    </row>
    <row r="556" spans="1:1" x14ac:dyDescent="0.35">
      <c r="A556" s="20">
        <v>555</v>
      </c>
    </row>
    <row r="557" spans="1:1" x14ac:dyDescent="0.35">
      <c r="A557" s="20">
        <v>556</v>
      </c>
    </row>
    <row r="558" spans="1:1" x14ac:dyDescent="0.35">
      <c r="A558" s="20">
        <v>557</v>
      </c>
    </row>
    <row r="559" spans="1:1" x14ac:dyDescent="0.35">
      <c r="A559" s="20">
        <v>558</v>
      </c>
    </row>
    <row r="560" spans="1:1" x14ac:dyDescent="0.35">
      <c r="A560" s="20">
        <v>559</v>
      </c>
    </row>
    <row r="561" spans="1:1" x14ac:dyDescent="0.35">
      <c r="A561" s="20">
        <v>560</v>
      </c>
    </row>
    <row r="562" spans="1:1" x14ac:dyDescent="0.35">
      <c r="A562" s="20">
        <v>561</v>
      </c>
    </row>
    <row r="563" spans="1:1" x14ac:dyDescent="0.35">
      <c r="A563" s="20">
        <v>562</v>
      </c>
    </row>
    <row r="564" spans="1:1" x14ac:dyDescent="0.35">
      <c r="A564" s="20">
        <v>563</v>
      </c>
    </row>
    <row r="565" spans="1:1" x14ac:dyDescent="0.35">
      <c r="A565" s="20">
        <v>564</v>
      </c>
    </row>
    <row r="566" spans="1:1" x14ac:dyDescent="0.35">
      <c r="A566" s="20">
        <v>565</v>
      </c>
    </row>
    <row r="567" spans="1:1" x14ac:dyDescent="0.35">
      <c r="A567" s="20">
        <v>566</v>
      </c>
    </row>
    <row r="568" spans="1:1" x14ac:dyDescent="0.35">
      <c r="A568" s="20">
        <v>567</v>
      </c>
    </row>
    <row r="569" spans="1:1" x14ac:dyDescent="0.35">
      <c r="A569" s="20">
        <v>568</v>
      </c>
    </row>
    <row r="570" spans="1:1" x14ac:dyDescent="0.35">
      <c r="A570" s="20">
        <v>569</v>
      </c>
    </row>
    <row r="571" spans="1:1" x14ac:dyDescent="0.35">
      <c r="A571" s="20">
        <v>570</v>
      </c>
    </row>
    <row r="572" spans="1:1" x14ac:dyDescent="0.35">
      <c r="A572" s="20">
        <v>571</v>
      </c>
    </row>
    <row r="573" spans="1:1" x14ac:dyDescent="0.35">
      <c r="A573" s="20">
        <v>572</v>
      </c>
    </row>
    <row r="574" spans="1:1" x14ac:dyDescent="0.35">
      <c r="A574" s="20">
        <v>573</v>
      </c>
    </row>
    <row r="575" spans="1:1" x14ac:dyDescent="0.35">
      <c r="A575" s="20">
        <v>574</v>
      </c>
    </row>
    <row r="576" spans="1:1" x14ac:dyDescent="0.35">
      <c r="A576" s="20">
        <v>575</v>
      </c>
    </row>
    <row r="577" spans="1:1" x14ac:dyDescent="0.35">
      <c r="A577" s="20">
        <v>576</v>
      </c>
    </row>
    <row r="578" spans="1:1" x14ac:dyDescent="0.35">
      <c r="A578" s="20">
        <v>577</v>
      </c>
    </row>
    <row r="579" spans="1:1" x14ac:dyDescent="0.35">
      <c r="A579" s="20">
        <v>578</v>
      </c>
    </row>
    <row r="580" spans="1:1" x14ac:dyDescent="0.35">
      <c r="A580" s="20">
        <v>579</v>
      </c>
    </row>
    <row r="581" spans="1:1" x14ac:dyDescent="0.35">
      <c r="A581" s="20">
        <v>580</v>
      </c>
    </row>
    <row r="582" spans="1:1" x14ac:dyDescent="0.35">
      <c r="A582" s="20">
        <v>581</v>
      </c>
    </row>
    <row r="583" spans="1:1" x14ac:dyDescent="0.35">
      <c r="A583" s="20">
        <v>582</v>
      </c>
    </row>
    <row r="584" spans="1:1" x14ac:dyDescent="0.35">
      <c r="A584" s="20">
        <v>583</v>
      </c>
    </row>
    <row r="585" spans="1:1" x14ac:dyDescent="0.35">
      <c r="A585" s="20">
        <v>584</v>
      </c>
    </row>
    <row r="586" spans="1:1" x14ac:dyDescent="0.35">
      <c r="A586" s="20">
        <v>585</v>
      </c>
    </row>
    <row r="587" spans="1:1" x14ac:dyDescent="0.35">
      <c r="A587" s="20">
        <v>586</v>
      </c>
    </row>
    <row r="588" spans="1:1" x14ac:dyDescent="0.35">
      <c r="A588" s="20">
        <v>587</v>
      </c>
    </row>
    <row r="589" spans="1:1" x14ac:dyDescent="0.35">
      <c r="A589" s="20">
        <v>588</v>
      </c>
    </row>
    <row r="590" spans="1:1" x14ac:dyDescent="0.35">
      <c r="A590" s="20">
        <v>589</v>
      </c>
    </row>
    <row r="591" spans="1:1" x14ac:dyDescent="0.35">
      <c r="A591" s="20">
        <v>590</v>
      </c>
    </row>
    <row r="592" spans="1:1" x14ac:dyDescent="0.35">
      <c r="A592" s="20">
        <v>591</v>
      </c>
    </row>
    <row r="593" spans="1:1" x14ac:dyDescent="0.35">
      <c r="A593" s="20">
        <v>592</v>
      </c>
    </row>
    <row r="594" spans="1:1" x14ac:dyDescent="0.35">
      <c r="A594" s="20">
        <v>593</v>
      </c>
    </row>
    <row r="595" spans="1:1" x14ac:dyDescent="0.35">
      <c r="A595" s="20">
        <v>594</v>
      </c>
    </row>
    <row r="596" spans="1:1" x14ac:dyDescent="0.35">
      <c r="A596" s="20">
        <v>595</v>
      </c>
    </row>
    <row r="597" spans="1:1" x14ac:dyDescent="0.35">
      <c r="A597" s="20">
        <v>596</v>
      </c>
    </row>
    <row r="598" spans="1:1" x14ac:dyDescent="0.35">
      <c r="A598" s="20">
        <v>597</v>
      </c>
    </row>
    <row r="599" spans="1:1" x14ac:dyDescent="0.35">
      <c r="A599" s="20">
        <v>598</v>
      </c>
    </row>
    <row r="600" spans="1:1" x14ac:dyDescent="0.35">
      <c r="A600" s="20">
        <v>599</v>
      </c>
    </row>
    <row r="601" spans="1:1" x14ac:dyDescent="0.35">
      <c r="A601" s="20">
        <v>600</v>
      </c>
    </row>
    <row r="602" spans="1:1" x14ac:dyDescent="0.35">
      <c r="A602" s="20">
        <v>601</v>
      </c>
    </row>
    <row r="603" spans="1:1" x14ac:dyDescent="0.35">
      <c r="A603" s="20">
        <v>602</v>
      </c>
    </row>
    <row r="604" spans="1:1" x14ac:dyDescent="0.35">
      <c r="A604" s="20">
        <v>603</v>
      </c>
    </row>
    <row r="605" spans="1:1" x14ac:dyDescent="0.35">
      <c r="A605" s="20">
        <v>604</v>
      </c>
    </row>
    <row r="606" spans="1:1" x14ac:dyDescent="0.35">
      <c r="A606" s="20">
        <v>605</v>
      </c>
    </row>
    <row r="607" spans="1:1" x14ac:dyDescent="0.35">
      <c r="A607" s="20">
        <v>606</v>
      </c>
    </row>
    <row r="608" spans="1:1" x14ac:dyDescent="0.35">
      <c r="A608" s="20">
        <v>607</v>
      </c>
    </row>
    <row r="609" spans="1:1" x14ac:dyDescent="0.35">
      <c r="A609" s="20">
        <v>608</v>
      </c>
    </row>
    <row r="610" spans="1:1" x14ac:dyDescent="0.35">
      <c r="A610" s="20">
        <v>609</v>
      </c>
    </row>
    <row r="611" spans="1:1" x14ac:dyDescent="0.35">
      <c r="A611" s="20">
        <v>610</v>
      </c>
    </row>
    <row r="612" spans="1:1" x14ac:dyDescent="0.35">
      <c r="A612" s="20">
        <v>611</v>
      </c>
    </row>
    <row r="613" spans="1:1" x14ac:dyDescent="0.35">
      <c r="A613" s="20">
        <v>612</v>
      </c>
    </row>
    <row r="614" spans="1:1" x14ac:dyDescent="0.35">
      <c r="A614" s="20">
        <v>613</v>
      </c>
    </row>
    <row r="615" spans="1:1" x14ac:dyDescent="0.35">
      <c r="A615" s="20">
        <v>614</v>
      </c>
    </row>
    <row r="616" spans="1:1" x14ac:dyDescent="0.35">
      <c r="A616" s="20">
        <v>615</v>
      </c>
    </row>
    <row r="617" spans="1:1" x14ac:dyDescent="0.35">
      <c r="A617" s="20">
        <v>616</v>
      </c>
    </row>
    <row r="618" spans="1:1" x14ac:dyDescent="0.35">
      <c r="A618" s="20">
        <v>617</v>
      </c>
    </row>
    <row r="619" spans="1:1" x14ac:dyDescent="0.35">
      <c r="A619" s="20">
        <v>618</v>
      </c>
    </row>
    <row r="620" spans="1:1" x14ac:dyDescent="0.35">
      <c r="A620" s="20">
        <v>619</v>
      </c>
    </row>
    <row r="621" spans="1:1" x14ac:dyDescent="0.35">
      <c r="A621" s="20">
        <v>620</v>
      </c>
    </row>
    <row r="622" spans="1:1" x14ac:dyDescent="0.35">
      <c r="A622" s="20">
        <v>621</v>
      </c>
    </row>
    <row r="623" spans="1:1" x14ac:dyDescent="0.35">
      <c r="A623" s="20">
        <v>622</v>
      </c>
    </row>
    <row r="624" spans="1:1" x14ac:dyDescent="0.35">
      <c r="A624" s="20">
        <v>623</v>
      </c>
    </row>
    <row r="625" spans="1:1" x14ac:dyDescent="0.35">
      <c r="A625" s="20">
        <v>624</v>
      </c>
    </row>
    <row r="626" spans="1:1" x14ac:dyDescent="0.35">
      <c r="A626" s="20">
        <v>625</v>
      </c>
    </row>
    <row r="627" spans="1:1" x14ac:dyDescent="0.35">
      <c r="A627" s="20">
        <v>626</v>
      </c>
    </row>
    <row r="628" spans="1:1" x14ac:dyDescent="0.35">
      <c r="A628" s="20">
        <v>627</v>
      </c>
    </row>
    <row r="629" spans="1:1" x14ac:dyDescent="0.35">
      <c r="A629" s="20">
        <v>628</v>
      </c>
    </row>
    <row r="630" spans="1:1" x14ac:dyDescent="0.35">
      <c r="A630" s="20">
        <v>629</v>
      </c>
    </row>
    <row r="631" spans="1:1" x14ac:dyDescent="0.35">
      <c r="A631" s="20">
        <v>630</v>
      </c>
    </row>
    <row r="632" spans="1:1" x14ac:dyDescent="0.35">
      <c r="A632" s="20">
        <v>631</v>
      </c>
    </row>
    <row r="633" spans="1:1" x14ac:dyDescent="0.35">
      <c r="A633" s="20">
        <v>632</v>
      </c>
    </row>
    <row r="634" spans="1:1" x14ac:dyDescent="0.35">
      <c r="A634" s="20">
        <v>633</v>
      </c>
    </row>
    <row r="635" spans="1:1" x14ac:dyDescent="0.35">
      <c r="A635" s="20">
        <v>634</v>
      </c>
    </row>
    <row r="636" spans="1:1" x14ac:dyDescent="0.35">
      <c r="A636" s="20">
        <v>635</v>
      </c>
    </row>
    <row r="637" spans="1:1" x14ac:dyDescent="0.35">
      <c r="A637" s="20">
        <v>636</v>
      </c>
    </row>
    <row r="638" spans="1:1" x14ac:dyDescent="0.35">
      <c r="A638" s="20">
        <v>637</v>
      </c>
    </row>
    <row r="639" spans="1:1" x14ac:dyDescent="0.35">
      <c r="A639" s="20">
        <v>638</v>
      </c>
    </row>
    <row r="640" spans="1:1" x14ac:dyDescent="0.35">
      <c r="A640" s="20">
        <v>639</v>
      </c>
    </row>
    <row r="641" spans="1:1" x14ac:dyDescent="0.35">
      <c r="A641" s="20">
        <v>640</v>
      </c>
    </row>
    <row r="642" spans="1:1" x14ac:dyDescent="0.35">
      <c r="A642" s="20">
        <v>641</v>
      </c>
    </row>
    <row r="643" spans="1:1" x14ac:dyDescent="0.35">
      <c r="A643" s="20">
        <v>642</v>
      </c>
    </row>
    <row r="644" spans="1:1" x14ac:dyDescent="0.35">
      <c r="A644" s="20">
        <v>643</v>
      </c>
    </row>
    <row r="645" spans="1:1" x14ac:dyDescent="0.35">
      <c r="A645" s="20">
        <v>644</v>
      </c>
    </row>
    <row r="646" spans="1:1" x14ac:dyDescent="0.35">
      <c r="A646" s="20">
        <v>645</v>
      </c>
    </row>
    <row r="647" spans="1:1" x14ac:dyDescent="0.35">
      <c r="A647" s="20">
        <v>646</v>
      </c>
    </row>
    <row r="648" spans="1:1" x14ac:dyDescent="0.35">
      <c r="A648" s="20">
        <v>647</v>
      </c>
    </row>
    <row r="649" spans="1:1" x14ac:dyDescent="0.35">
      <c r="A649" s="20">
        <v>648</v>
      </c>
    </row>
    <row r="650" spans="1:1" x14ac:dyDescent="0.35">
      <c r="A650" s="20">
        <v>649</v>
      </c>
    </row>
    <row r="651" spans="1:1" x14ac:dyDescent="0.35">
      <c r="A651" s="20">
        <v>650</v>
      </c>
    </row>
    <row r="652" spans="1:1" x14ac:dyDescent="0.35">
      <c r="A652" s="20">
        <v>651</v>
      </c>
    </row>
    <row r="653" spans="1:1" x14ac:dyDescent="0.35">
      <c r="A653" s="20">
        <v>652</v>
      </c>
    </row>
    <row r="654" spans="1:1" x14ac:dyDescent="0.35">
      <c r="A654" s="20">
        <v>653</v>
      </c>
    </row>
    <row r="655" spans="1:1" x14ac:dyDescent="0.35">
      <c r="A655" s="20">
        <v>654</v>
      </c>
    </row>
    <row r="656" spans="1:1" x14ac:dyDescent="0.35">
      <c r="A656" s="20">
        <v>655</v>
      </c>
    </row>
    <row r="657" spans="1:1" x14ac:dyDescent="0.35">
      <c r="A657" s="20">
        <v>656</v>
      </c>
    </row>
    <row r="658" spans="1:1" x14ac:dyDescent="0.35">
      <c r="A658" s="20">
        <v>657</v>
      </c>
    </row>
    <row r="659" spans="1:1" x14ac:dyDescent="0.35">
      <c r="A659" s="20">
        <v>658</v>
      </c>
    </row>
    <row r="660" spans="1:1" x14ac:dyDescent="0.35">
      <c r="A660" s="20">
        <v>659</v>
      </c>
    </row>
    <row r="661" spans="1:1" x14ac:dyDescent="0.35">
      <c r="A661" s="20">
        <v>660</v>
      </c>
    </row>
    <row r="662" spans="1:1" x14ac:dyDescent="0.35">
      <c r="A662" s="20">
        <v>661</v>
      </c>
    </row>
    <row r="663" spans="1:1" x14ac:dyDescent="0.35">
      <c r="A663" s="20">
        <v>662</v>
      </c>
    </row>
    <row r="664" spans="1:1" x14ac:dyDescent="0.35">
      <c r="A664" s="20">
        <v>663</v>
      </c>
    </row>
    <row r="665" spans="1:1" x14ac:dyDescent="0.35">
      <c r="A665" s="20">
        <v>664</v>
      </c>
    </row>
    <row r="666" spans="1:1" x14ac:dyDescent="0.35">
      <c r="A666" s="20">
        <v>665</v>
      </c>
    </row>
    <row r="667" spans="1:1" x14ac:dyDescent="0.35">
      <c r="A667" s="20">
        <v>666</v>
      </c>
    </row>
    <row r="668" spans="1:1" x14ac:dyDescent="0.35">
      <c r="A668" s="20">
        <v>667</v>
      </c>
    </row>
    <row r="669" spans="1:1" x14ac:dyDescent="0.35">
      <c r="A669" s="20">
        <v>668</v>
      </c>
    </row>
    <row r="670" spans="1:1" x14ac:dyDescent="0.35">
      <c r="A670" s="20">
        <v>669</v>
      </c>
    </row>
    <row r="671" spans="1:1" x14ac:dyDescent="0.35">
      <c r="A671" s="20">
        <v>670</v>
      </c>
    </row>
    <row r="672" spans="1:1" x14ac:dyDescent="0.35">
      <c r="A672" s="20">
        <v>671</v>
      </c>
    </row>
    <row r="673" spans="1:1" x14ac:dyDescent="0.35">
      <c r="A673" s="20">
        <v>672</v>
      </c>
    </row>
    <row r="674" spans="1:1" x14ac:dyDescent="0.35">
      <c r="A674" s="20">
        <v>673</v>
      </c>
    </row>
    <row r="675" spans="1:1" x14ac:dyDescent="0.35">
      <c r="A675" s="20">
        <v>674</v>
      </c>
    </row>
    <row r="676" spans="1:1" x14ac:dyDescent="0.35">
      <c r="A676" s="20">
        <v>675</v>
      </c>
    </row>
    <row r="677" spans="1:1" x14ac:dyDescent="0.35">
      <c r="A677" s="20">
        <v>676</v>
      </c>
    </row>
    <row r="678" spans="1:1" x14ac:dyDescent="0.35">
      <c r="A678" s="20">
        <v>677</v>
      </c>
    </row>
    <row r="679" spans="1:1" x14ac:dyDescent="0.35">
      <c r="A679" s="20">
        <v>678</v>
      </c>
    </row>
    <row r="680" spans="1:1" x14ac:dyDescent="0.35">
      <c r="A680" s="20">
        <v>679</v>
      </c>
    </row>
    <row r="681" spans="1:1" x14ac:dyDescent="0.35">
      <c r="A681" s="20">
        <v>680</v>
      </c>
    </row>
    <row r="682" spans="1:1" x14ac:dyDescent="0.35">
      <c r="A682" s="20">
        <v>681</v>
      </c>
    </row>
    <row r="683" spans="1:1" x14ac:dyDescent="0.35">
      <c r="A683" s="20">
        <v>682</v>
      </c>
    </row>
    <row r="684" spans="1:1" x14ac:dyDescent="0.35">
      <c r="A684" s="20">
        <v>683</v>
      </c>
    </row>
    <row r="685" spans="1:1" x14ac:dyDescent="0.35">
      <c r="A685" s="20">
        <v>684</v>
      </c>
    </row>
    <row r="686" spans="1:1" x14ac:dyDescent="0.35">
      <c r="A686" s="20">
        <v>685</v>
      </c>
    </row>
    <row r="687" spans="1:1" x14ac:dyDescent="0.35">
      <c r="A687" s="20">
        <v>686</v>
      </c>
    </row>
    <row r="688" spans="1:1" x14ac:dyDescent="0.35">
      <c r="A688" s="20">
        <v>687</v>
      </c>
    </row>
    <row r="689" spans="1:1" x14ac:dyDescent="0.35">
      <c r="A689" s="20">
        <v>688</v>
      </c>
    </row>
    <row r="690" spans="1:1" x14ac:dyDescent="0.35">
      <c r="A690" s="20">
        <v>689</v>
      </c>
    </row>
    <row r="691" spans="1:1" x14ac:dyDescent="0.35">
      <c r="A691" s="20">
        <v>690</v>
      </c>
    </row>
    <row r="692" spans="1:1" x14ac:dyDescent="0.35">
      <c r="A692" s="20">
        <v>691</v>
      </c>
    </row>
    <row r="693" spans="1:1" x14ac:dyDescent="0.35">
      <c r="A693" s="20">
        <v>692</v>
      </c>
    </row>
    <row r="694" spans="1:1" x14ac:dyDescent="0.35">
      <c r="A694" s="20">
        <v>693</v>
      </c>
    </row>
    <row r="695" spans="1:1" x14ac:dyDescent="0.35">
      <c r="A695" s="20">
        <v>694</v>
      </c>
    </row>
    <row r="696" spans="1:1" x14ac:dyDescent="0.35">
      <c r="A696" s="20">
        <v>695</v>
      </c>
    </row>
    <row r="697" spans="1:1" x14ac:dyDescent="0.35">
      <c r="A697" s="20">
        <v>696</v>
      </c>
    </row>
    <row r="698" spans="1:1" x14ac:dyDescent="0.35">
      <c r="A698" s="20">
        <v>697</v>
      </c>
    </row>
    <row r="699" spans="1:1" x14ac:dyDescent="0.35">
      <c r="A699" s="20">
        <v>698</v>
      </c>
    </row>
    <row r="700" spans="1:1" x14ac:dyDescent="0.35">
      <c r="A700" s="20">
        <v>699</v>
      </c>
    </row>
    <row r="701" spans="1:1" x14ac:dyDescent="0.35">
      <c r="A701" s="20">
        <v>700</v>
      </c>
    </row>
    <row r="702" spans="1:1" x14ac:dyDescent="0.35">
      <c r="A702" s="20">
        <v>701</v>
      </c>
    </row>
    <row r="703" spans="1:1" x14ac:dyDescent="0.35">
      <c r="A703" s="20">
        <v>702</v>
      </c>
    </row>
    <row r="704" spans="1:1" x14ac:dyDescent="0.35">
      <c r="A704" s="20">
        <v>703</v>
      </c>
    </row>
    <row r="705" spans="1:1" x14ac:dyDescent="0.35">
      <c r="A705" s="20">
        <v>704</v>
      </c>
    </row>
    <row r="706" spans="1:1" x14ac:dyDescent="0.35">
      <c r="A706" s="20">
        <v>705</v>
      </c>
    </row>
    <row r="707" spans="1:1" x14ac:dyDescent="0.35">
      <c r="A707" s="20">
        <v>706</v>
      </c>
    </row>
    <row r="708" spans="1:1" x14ac:dyDescent="0.35">
      <c r="A708" s="20">
        <v>707</v>
      </c>
    </row>
    <row r="709" spans="1:1" x14ac:dyDescent="0.35">
      <c r="A709" s="20">
        <v>708</v>
      </c>
    </row>
    <row r="710" spans="1:1" x14ac:dyDescent="0.35">
      <c r="A710" s="20">
        <v>709</v>
      </c>
    </row>
    <row r="711" spans="1:1" x14ac:dyDescent="0.35">
      <c r="A711" s="20">
        <v>710</v>
      </c>
    </row>
    <row r="712" spans="1:1" x14ac:dyDescent="0.35">
      <c r="A712" s="20">
        <v>711</v>
      </c>
    </row>
    <row r="713" spans="1:1" x14ac:dyDescent="0.35">
      <c r="A713" s="20">
        <v>712</v>
      </c>
    </row>
    <row r="714" spans="1:1" x14ac:dyDescent="0.35">
      <c r="A714" s="20">
        <v>713</v>
      </c>
    </row>
    <row r="715" spans="1:1" x14ac:dyDescent="0.35">
      <c r="A715" s="20">
        <v>714</v>
      </c>
    </row>
    <row r="716" spans="1:1" x14ac:dyDescent="0.35">
      <c r="A716" s="20">
        <v>715</v>
      </c>
    </row>
    <row r="717" spans="1:1" x14ac:dyDescent="0.35">
      <c r="A717" s="20">
        <v>716</v>
      </c>
    </row>
    <row r="718" spans="1:1" x14ac:dyDescent="0.35">
      <c r="A718" s="20">
        <v>717</v>
      </c>
    </row>
    <row r="719" spans="1:1" x14ac:dyDescent="0.35">
      <c r="A719" s="20">
        <v>718</v>
      </c>
    </row>
    <row r="720" spans="1:1" x14ac:dyDescent="0.35">
      <c r="A720" s="20">
        <v>719</v>
      </c>
    </row>
    <row r="721" spans="1:1" x14ac:dyDescent="0.35">
      <c r="A721" s="20">
        <v>720</v>
      </c>
    </row>
    <row r="722" spans="1:1" x14ac:dyDescent="0.35">
      <c r="A722" s="20">
        <v>721</v>
      </c>
    </row>
    <row r="723" spans="1:1" x14ac:dyDescent="0.35">
      <c r="A723" s="20">
        <v>722</v>
      </c>
    </row>
    <row r="724" spans="1:1" x14ac:dyDescent="0.35">
      <c r="A724" s="20">
        <v>723</v>
      </c>
    </row>
    <row r="725" spans="1:1" x14ac:dyDescent="0.35">
      <c r="A725" s="20">
        <v>724</v>
      </c>
    </row>
    <row r="726" spans="1:1" x14ac:dyDescent="0.35">
      <c r="A726" s="20">
        <v>725</v>
      </c>
    </row>
    <row r="727" spans="1:1" x14ac:dyDescent="0.35">
      <c r="A727" s="20">
        <v>726</v>
      </c>
    </row>
    <row r="728" spans="1:1" x14ac:dyDescent="0.35">
      <c r="A728" s="20">
        <v>727</v>
      </c>
    </row>
    <row r="729" spans="1:1" x14ac:dyDescent="0.35">
      <c r="A729" s="20">
        <v>728</v>
      </c>
    </row>
    <row r="730" spans="1:1" x14ac:dyDescent="0.35">
      <c r="A730" s="20">
        <v>729</v>
      </c>
    </row>
    <row r="731" spans="1:1" x14ac:dyDescent="0.35">
      <c r="A731" s="20">
        <v>730</v>
      </c>
    </row>
    <row r="732" spans="1:1" x14ac:dyDescent="0.35">
      <c r="A732" s="20">
        <v>731</v>
      </c>
    </row>
    <row r="733" spans="1:1" x14ac:dyDescent="0.35">
      <c r="A733" s="20">
        <v>732</v>
      </c>
    </row>
    <row r="734" spans="1:1" x14ac:dyDescent="0.35">
      <c r="A734" s="20">
        <v>733</v>
      </c>
    </row>
    <row r="735" spans="1:1" x14ac:dyDescent="0.35">
      <c r="A735" s="20">
        <v>734</v>
      </c>
    </row>
    <row r="736" spans="1:1" x14ac:dyDescent="0.35">
      <c r="A736" s="20">
        <v>735</v>
      </c>
    </row>
    <row r="737" spans="1:1" x14ac:dyDescent="0.35">
      <c r="A737" s="20">
        <v>736</v>
      </c>
    </row>
    <row r="738" spans="1:1" x14ac:dyDescent="0.35">
      <c r="A738" s="20">
        <v>737</v>
      </c>
    </row>
    <row r="739" spans="1:1" x14ac:dyDescent="0.35">
      <c r="A739" s="20">
        <v>738</v>
      </c>
    </row>
    <row r="740" spans="1:1" x14ac:dyDescent="0.35">
      <c r="A740" s="20">
        <v>739</v>
      </c>
    </row>
    <row r="741" spans="1:1" x14ac:dyDescent="0.35">
      <c r="A741" s="20">
        <v>740</v>
      </c>
    </row>
    <row r="742" spans="1:1" x14ac:dyDescent="0.35">
      <c r="A742" s="20">
        <v>741</v>
      </c>
    </row>
    <row r="743" spans="1:1" x14ac:dyDescent="0.35">
      <c r="A743" s="20">
        <v>742</v>
      </c>
    </row>
    <row r="744" spans="1:1" x14ac:dyDescent="0.35">
      <c r="A744" s="20">
        <v>743</v>
      </c>
    </row>
    <row r="745" spans="1:1" x14ac:dyDescent="0.35">
      <c r="A745" s="20">
        <v>744</v>
      </c>
    </row>
    <row r="746" spans="1:1" x14ac:dyDescent="0.35">
      <c r="A746" s="20">
        <v>745</v>
      </c>
    </row>
    <row r="747" spans="1:1" x14ac:dyDescent="0.35">
      <c r="A747" s="20">
        <v>746</v>
      </c>
    </row>
    <row r="748" spans="1:1" x14ac:dyDescent="0.35">
      <c r="A748" s="20">
        <v>747</v>
      </c>
    </row>
    <row r="749" spans="1:1" x14ac:dyDescent="0.35">
      <c r="A749" s="20">
        <v>748</v>
      </c>
    </row>
    <row r="750" spans="1:1" x14ac:dyDescent="0.35">
      <c r="A750" s="20">
        <v>749</v>
      </c>
    </row>
    <row r="751" spans="1:1" x14ac:dyDescent="0.35">
      <c r="A751" s="20">
        <v>750</v>
      </c>
    </row>
    <row r="752" spans="1:1" x14ac:dyDescent="0.35">
      <c r="A752" s="20">
        <v>751</v>
      </c>
    </row>
    <row r="753" spans="1:1" x14ac:dyDescent="0.35">
      <c r="A753" s="20">
        <v>752</v>
      </c>
    </row>
    <row r="754" spans="1:1" x14ac:dyDescent="0.35">
      <c r="A754" s="20">
        <v>753</v>
      </c>
    </row>
    <row r="755" spans="1:1" x14ac:dyDescent="0.35">
      <c r="A755" s="20">
        <v>754</v>
      </c>
    </row>
    <row r="756" spans="1:1" x14ac:dyDescent="0.35">
      <c r="A756" s="20">
        <v>755</v>
      </c>
    </row>
    <row r="757" spans="1:1" x14ac:dyDescent="0.35">
      <c r="A757" s="20">
        <v>756</v>
      </c>
    </row>
    <row r="758" spans="1:1" x14ac:dyDescent="0.35">
      <c r="A758" s="20">
        <v>757</v>
      </c>
    </row>
    <row r="759" spans="1:1" x14ac:dyDescent="0.35">
      <c r="A759" s="20">
        <v>758</v>
      </c>
    </row>
    <row r="760" spans="1:1" x14ac:dyDescent="0.35">
      <c r="A760" s="20">
        <v>759</v>
      </c>
    </row>
    <row r="761" spans="1:1" x14ac:dyDescent="0.35">
      <c r="A761" s="20">
        <v>760</v>
      </c>
    </row>
    <row r="762" spans="1:1" x14ac:dyDescent="0.35">
      <c r="A762" s="20">
        <v>761</v>
      </c>
    </row>
    <row r="763" spans="1:1" x14ac:dyDescent="0.35">
      <c r="A763" s="20">
        <v>762</v>
      </c>
    </row>
    <row r="764" spans="1:1" x14ac:dyDescent="0.35">
      <c r="A764" s="20">
        <v>763</v>
      </c>
    </row>
    <row r="765" spans="1:1" x14ac:dyDescent="0.35">
      <c r="A765" s="20">
        <v>764</v>
      </c>
    </row>
    <row r="766" spans="1:1" x14ac:dyDescent="0.35">
      <c r="A766" s="20">
        <v>765</v>
      </c>
    </row>
    <row r="767" spans="1:1" x14ac:dyDescent="0.35">
      <c r="A767" s="20">
        <v>766</v>
      </c>
    </row>
    <row r="768" spans="1:1" x14ac:dyDescent="0.35">
      <c r="A768" s="20">
        <v>767</v>
      </c>
    </row>
    <row r="769" spans="1:1" x14ac:dyDescent="0.35">
      <c r="A769" s="20">
        <v>768</v>
      </c>
    </row>
    <row r="770" spans="1:1" x14ac:dyDescent="0.35">
      <c r="A770" s="20">
        <v>769</v>
      </c>
    </row>
    <row r="771" spans="1:1" x14ac:dyDescent="0.35">
      <c r="A771" s="20">
        <v>770</v>
      </c>
    </row>
    <row r="772" spans="1:1" x14ac:dyDescent="0.35">
      <c r="A772" s="20">
        <v>771</v>
      </c>
    </row>
    <row r="773" spans="1:1" x14ac:dyDescent="0.35">
      <c r="A773" s="20">
        <v>772</v>
      </c>
    </row>
    <row r="774" spans="1:1" x14ac:dyDescent="0.35">
      <c r="A774" s="20">
        <v>773</v>
      </c>
    </row>
    <row r="775" spans="1:1" x14ac:dyDescent="0.35">
      <c r="A775" s="20">
        <v>774</v>
      </c>
    </row>
    <row r="776" spans="1:1" x14ac:dyDescent="0.35">
      <c r="A776" s="20">
        <v>775</v>
      </c>
    </row>
    <row r="777" spans="1:1" x14ac:dyDescent="0.35">
      <c r="A777" s="20">
        <v>776</v>
      </c>
    </row>
    <row r="778" spans="1:1" x14ac:dyDescent="0.35">
      <c r="A778" s="20">
        <v>777</v>
      </c>
    </row>
    <row r="779" spans="1:1" x14ac:dyDescent="0.35">
      <c r="A779" s="20">
        <v>778</v>
      </c>
    </row>
    <row r="780" spans="1:1" x14ac:dyDescent="0.35">
      <c r="A780" s="20">
        <v>779</v>
      </c>
    </row>
    <row r="781" spans="1:1" x14ac:dyDescent="0.35">
      <c r="A781" s="20">
        <v>780</v>
      </c>
    </row>
    <row r="782" spans="1:1" x14ac:dyDescent="0.35">
      <c r="A782" s="20">
        <v>781</v>
      </c>
    </row>
    <row r="783" spans="1:1" x14ac:dyDescent="0.35">
      <c r="A783" s="20">
        <v>782</v>
      </c>
    </row>
    <row r="784" spans="1:1" x14ac:dyDescent="0.35">
      <c r="A784" s="20">
        <v>783</v>
      </c>
    </row>
    <row r="785" spans="1:1" x14ac:dyDescent="0.35">
      <c r="A785" s="20">
        <v>784</v>
      </c>
    </row>
    <row r="786" spans="1:1" x14ac:dyDescent="0.35">
      <c r="A786" s="20">
        <v>785</v>
      </c>
    </row>
    <row r="787" spans="1:1" x14ac:dyDescent="0.35">
      <c r="A787" s="20">
        <v>786</v>
      </c>
    </row>
    <row r="788" spans="1:1" x14ac:dyDescent="0.35">
      <c r="A788" s="20">
        <v>787</v>
      </c>
    </row>
    <row r="789" spans="1:1" x14ac:dyDescent="0.35">
      <c r="A789" s="20">
        <v>788</v>
      </c>
    </row>
    <row r="790" spans="1:1" x14ac:dyDescent="0.35">
      <c r="A790" s="20">
        <v>789</v>
      </c>
    </row>
    <row r="791" spans="1:1" x14ac:dyDescent="0.35">
      <c r="A791" s="20">
        <v>790</v>
      </c>
    </row>
    <row r="792" spans="1:1" x14ac:dyDescent="0.35">
      <c r="A792" s="20">
        <v>791</v>
      </c>
    </row>
    <row r="793" spans="1:1" x14ac:dyDescent="0.35">
      <c r="A793" s="20">
        <v>792</v>
      </c>
    </row>
    <row r="794" spans="1:1" x14ac:dyDescent="0.35">
      <c r="A794" s="20">
        <v>793</v>
      </c>
    </row>
    <row r="795" spans="1:1" x14ac:dyDescent="0.35">
      <c r="A795" s="20">
        <v>794</v>
      </c>
    </row>
    <row r="796" spans="1:1" x14ac:dyDescent="0.35">
      <c r="A796" s="20">
        <v>795</v>
      </c>
    </row>
    <row r="797" spans="1:1" x14ac:dyDescent="0.35">
      <c r="A797" s="20">
        <v>796</v>
      </c>
    </row>
    <row r="798" spans="1:1" x14ac:dyDescent="0.35">
      <c r="A798" s="20">
        <v>797</v>
      </c>
    </row>
    <row r="799" spans="1:1" x14ac:dyDescent="0.35">
      <c r="A799" s="20">
        <v>798</v>
      </c>
    </row>
    <row r="800" spans="1:1" x14ac:dyDescent="0.35">
      <c r="A800" s="20">
        <v>799</v>
      </c>
    </row>
    <row r="801" spans="1:1" x14ac:dyDescent="0.35">
      <c r="A801" s="20">
        <v>800</v>
      </c>
    </row>
    <row r="802" spans="1:1" x14ac:dyDescent="0.35">
      <c r="A802" s="20">
        <v>801</v>
      </c>
    </row>
    <row r="803" spans="1:1" x14ac:dyDescent="0.35">
      <c r="A803" s="20">
        <v>802</v>
      </c>
    </row>
    <row r="804" spans="1:1" x14ac:dyDescent="0.35">
      <c r="A804" s="20">
        <v>803</v>
      </c>
    </row>
    <row r="805" spans="1:1" x14ac:dyDescent="0.35">
      <c r="A805" s="20">
        <v>804</v>
      </c>
    </row>
    <row r="806" spans="1:1" x14ac:dyDescent="0.35">
      <c r="A806" s="20">
        <v>805</v>
      </c>
    </row>
    <row r="807" spans="1:1" x14ac:dyDescent="0.35">
      <c r="A807" s="20">
        <v>806</v>
      </c>
    </row>
    <row r="808" spans="1:1" x14ac:dyDescent="0.35">
      <c r="A808" s="20">
        <v>807</v>
      </c>
    </row>
    <row r="809" spans="1:1" x14ac:dyDescent="0.35">
      <c r="A809" s="20">
        <v>808</v>
      </c>
    </row>
    <row r="810" spans="1:1" x14ac:dyDescent="0.35">
      <c r="A810" s="20">
        <v>809</v>
      </c>
    </row>
    <row r="811" spans="1:1" x14ac:dyDescent="0.35">
      <c r="A811" s="20">
        <v>810</v>
      </c>
    </row>
    <row r="812" spans="1:1" x14ac:dyDescent="0.35">
      <c r="A812" s="20">
        <v>811</v>
      </c>
    </row>
    <row r="813" spans="1:1" x14ac:dyDescent="0.35">
      <c r="A813" s="20">
        <v>812</v>
      </c>
    </row>
    <row r="814" spans="1:1" x14ac:dyDescent="0.35">
      <c r="A814" s="20">
        <v>813</v>
      </c>
    </row>
    <row r="815" spans="1:1" x14ac:dyDescent="0.35">
      <c r="A815" s="20">
        <v>814</v>
      </c>
    </row>
    <row r="816" spans="1:1" x14ac:dyDescent="0.35">
      <c r="A816" s="20">
        <v>815</v>
      </c>
    </row>
    <row r="817" spans="1:1" x14ac:dyDescent="0.35">
      <c r="A817" s="20">
        <v>816</v>
      </c>
    </row>
    <row r="818" spans="1:1" x14ac:dyDescent="0.35">
      <c r="A818" s="20">
        <v>817</v>
      </c>
    </row>
    <row r="819" spans="1:1" x14ac:dyDescent="0.35">
      <c r="A819" s="20">
        <v>818</v>
      </c>
    </row>
    <row r="820" spans="1:1" x14ac:dyDescent="0.35">
      <c r="A820" s="20">
        <v>819</v>
      </c>
    </row>
    <row r="821" spans="1:1" x14ac:dyDescent="0.35">
      <c r="A821" s="20">
        <v>820</v>
      </c>
    </row>
    <row r="822" spans="1:1" x14ac:dyDescent="0.35">
      <c r="A822" s="20">
        <v>821</v>
      </c>
    </row>
    <row r="823" spans="1:1" x14ac:dyDescent="0.35">
      <c r="A823" s="20">
        <v>822</v>
      </c>
    </row>
    <row r="824" spans="1:1" x14ac:dyDescent="0.35">
      <c r="A824" s="20">
        <v>823</v>
      </c>
    </row>
    <row r="825" spans="1:1" x14ac:dyDescent="0.35">
      <c r="A825" s="20">
        <v>824</v>
      </c>
    </row>
    <row r="826" spans="1:1" x14ac:dyDescent="0.35">
      <c r="A826" s="20">
        <v>825</v>
      </c>
    </row>
    <row r="827" spans="1:1" x14ac:dyDescent="0.35">
      <c r="A827" s="20">
        <v>826</v>
      </c>
    </row>
    <row r="828" spans="1:1" x14ac:dyDescent="0.35">
      <c r="A828" s="20">
        <v>827</v>
      </c>
    </row>
    <row r="829" spans="1:1" x14ac:dyDescent="0.35">
      <c r="A829" s="20">
        <v>828</v>
      </c>
    </row>
    <row r="830" spans="1:1" x14ac:dyDescent="0.35">
      <c r="A830" s="20">
        <v>829</v>
      </c>
    </row>
    <row r="831" spans="1:1" x14ac:dyDescent="0.35">
      <c r="A831" s="20">
        <v>830</v>
      </c>
    </row>
    <row r="832" spans="1:1" x14ac:dyDescent="0.35">
      <c r="A832" s="20">
        <v>831</v>
      </c>
    </row>
  </sheetData>
  <customSheetViews>
    <customSheetView guid="{A42AFD82-0651-41F7-977A-91765F707C4A}">
      <selection activeCell="B2" sqref="B2"/>
      <pageMargins left="0.7" right="0.7" top="0.75" bottom="0.75" header="0.3" footer="0.3"/>
      <pageSetup paperSize="8" orientation="landscape" r:id="rId1"/>
    </customSheetView>
  </customSheetViews>
  <pageMargins left="0.7" right="0.7" top="0.75" bottom="0.75" header="0.3" footer="0.3"/>
  <pageSetup paperSize="8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5CE56-C9C4-4713-892B-8C604E58D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F356E0-F31D-4E14-BD19-5FAD0779079C}">
  <ds:schemaRefs>
    <ds:schemaRef ds:uri="dc27eef4-d356-41e1-bcf3-2711032fb096"/>
    <ds:schemaRef ds:uri="3f81be05-3666-4a6d-a1ba-3aeea25578fa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968B30-C856-4D70-A03E-134C07FFB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TITELBLAD</vt:lpstr>
      <vt:lpstr>Indicatoren</vt:lpstr>
      <vt:lpstr>Laattijdige aansl ELEK</vt:lpstr>
      <vt:lpstr>Laattijdige aansl GAS</vt:lpstr>
      <vt:lpstr>Laattijdige heraansl ELEK</vt:lpstr>
      <vt:lpstr>Laattijdige heraansl GAS</vt:lpstr>
      <vt:lpstr>TITELBLAD!Afdrukbereik</vt:lpstr>
      <vt:lpstr>jaar</vt:lpstr>
    </vt:vector>
  </TitlesOfParts>
  <Company>VREG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Stockman</dc:creator>
  <cp:lastModifiedBy>Bert Stockman</cp:lastModifiedBy>
  <dcterms:created xsi:type="dcterms:W3CDTF">2015-02-02T07:19:07Z</dcterms:created>
  <dcterms:modified xsi:type="dcterms:W3CDTF">2021-01-28T09:40:41Z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