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Elektriciteit en aardgas/Toegelaten inkomens en tariefvoorstellen/Toegelaten inkomens en tariefvoorstellen 2026/"/>
    </mc:Choice>
  </mc:AlternateContent>
  <xr:revisionPtr revIDLastSave="0" documentId="8_{BA37911B-BF89-4F92-A0BB-37CC3EEC7A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OGENE kosten GAS 2026" sheetId="9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0" i="9" l="1"/>
  <c r="L192" i="9" l="1"/>
  <c r="L197" i="9" l="1"/>
  <c r="L78" i="9"/>
  <c r="L79" i="9"/>
  <c r="L80" i="9"/>
  <c r="L81" i="9"/>
  <c r="L87" i="9"/>
  <c r="L90" i="9"/>
  <c r="L93" i="9"/>
  <c r="L99" i="9"/>
  <c r="L102" i="9"/>
  <c r="L111" i="9"/>
  <c r="L114" i="9"/>
  <c r="L117" i="9"/>
  <c r="L119" i="9"/>
  <c r="L120" i="9"/>
  <c r="L121" i="9"/>
  <c r="L124" i="9"/>
  <c r="L125" i="9"/>
  <c r="L126" i="9"/>
  <c r="L129" i="9"/>
  <c r="L130" i="9"/>
  <c r="L131" i="9"/>
  <c r="L132" i="9"/>
  <c r="L133" i="9"/>
  <c r="L134" i="9"/>
  <c r="L135" i="9"/>
  <c r="L136" i="9"/>
  <c r="L137" i="9"/>
  <c r="L138" i="9"/>
  <c r="L141" i="9"/>
  <c r="L142" i="9"/>
  <c r="L145" i="9"/>
  <c r="L146" i="9"/>
  <c r="L148" i="9"/>
  <c r="L149" i="9"/>
  <c r="L151" i="9"/>
  <c r="L153" i="9"/>
  <c r="L156" i="9"/>
  <c r="L157" i="9"/>
  <c r="L160" i="9"/>
  <c r="L161" i="9"/>
  <c r="L164" i="9"/>
  <c r="L165" i="9"/>
  <c r="L167" i="9"/>
  <c r="L169" i="9"/>
  <c r="L171" i="9"/>
  <c r="L173" i="9"/>
  <c r="L175" i="9"/>
  <c r="L181" i="9"/>
  <c r="L184" i="9"/>
  <c r="L187" i="9"/>
  <c r="L190" i="9"/>
  <c r="L194" i="9"/>
  <c r="L198" i="9"/>
  <c r="L199" i="9"/>
  <c r="L200" i="9"/>
  <c r="L201" i="9"/>
  <c r="L211" i="9"/>
  <c r="L212" i="9"/>
  <c r="L214" i="9"/>
  <c r="L215" i="9"/>
  <c r="L217" i="9"/>
  <c r="L72" i="9"/>
  <c r="L73" i="9"/>
  <c r="L74" i="9"/>
  <c r="L75" i="9"/>
  <c r="L66" i="9"/>
  <c r="L67" i="9"/>
  <c r="L68" i="9"/>
  <c r="L69" i="9"/>
  <c r="L60" i="9"/>
  <c r="L61" i="9"/>
  <c r="L62" i="9"/>
  <c r="L63" i="9"/>
  <c r="L56" i="9"/>
  <c r="L57" i="9"/>
  <c r="L46" i="9"/>
  <c r="L47" i="9"/>
  <c r="L48" i="9"/>
  <c r="L49" i="9"/>
  <c r="L50" i="9"/>
  <c r="L51" i="9"/>
  <c r="L52" i="9"/>
  <c r="L53" i="9"/>
  <c r="L39" i="9"/>
  <c r="L40" i="9"/>
  <c r="L41" i="9"/>
  <c r="L42" i="9"/>
  <c r="L43" i="9"/>
  <c r="L29" i="9"/>
  <c r="L30" i="9"/>
  <c r="L31" i="9"/>
  <c r="L32" i="9"/>
  <c r="L33" i="9"/>
  <c r="L34" i="9"/>
  <c r="L35" i="9"/>
  <c r="L36" i="9"/>
  <c r="L27" i="9"/>
  <c r="L24" i="9"/>
  <c r="L21" i="9"/>
  <c r="L18" i="9"/>
  <c r="L15" i="9"/>
  <c r="L5" i="9" l="1"/>
</calcChain>
</file>

<file path=xl/sharedStrings.xml><?xml version="1.0" encoding="utf-8"?>
<sst xmlns="http://schemas.openxmlformats.org/spreadsheetml/2006/main" count="252" uniqueCount="117">
  <si>
    <t>Budget</t>
  </si>
  <si>
    <t>boekjaar</t>
  </si>
  <si>
    <t>Fluvius Antwerpen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</si>
  <si>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</si>
  <si>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</si>
  <si>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</si>
  <si>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</si>
  <si>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</si>
  <si>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</si>
  <si>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</si>
  <si>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TOTAAL</t>
  </si>
  <si>
    <t>aardgas</t>
  </si>
  <si>
    <t>OMSCHRIJVING RUBRIEKEN</t>
  </si>
  <si>
    <t>FORMULE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</si>
  <si>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</si>
  <si>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</si>
  <si>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</si>
  <si>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+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</si>
  <si>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</si>
  <si>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</si>
  <si>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</si>
  <si>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 (positieve waarde voor recuperatie tekort, en omgekeerd)</t>
  </si>
  <si>
    <t>Kost m.b.t. de door Elia aan de distributienetbeheerder aangerekende vergoeding voor het gebruik van het transmissienet (elektriciteit)</t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</si>
  <si>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</si>
  <si>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</si>
  <si>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</si>
  <si>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</si>
  <si>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t>Tarief beheer elektrisch systeem</t>
  </si>
  <si>
    <t>Tarief vermogensreserves en blackstart</t>
  </si>
  <si>
    <t>Tarief marktintegratie</t>
  </si>
  <si>
    <t>Kost m.b.t. de door een andere distributienetbeheerder (via doorvoer) aangerekende vergoeding voor het gebruik van het transmissienet (elektriciteit)</t>
  </si>
  <si>
    <t>Tarief beheer en ontwikkeling netwerkinfrastructuur</t>
  </si>
  <si>
    <t>Kapitaalkostvergoeding groenestroom- en warmtekrachtcertificaten (GSC en WKC)</t>
  </si>
  <si>
    <t>Gemiddelde voorraad GSC en WKC (boekhoudkundige waarde) voor boekjaar 2025</t>
  </si>
  <si>
    <t>Beginvoorraad GSC en WKC (01/01/2025)</t>
  </si>
  <si>
    <t>Beginvoorraad GSC (01/01/2025)</t>
  </si>
  <si>
    <t>Beginvoorraad WKC (01/01/2025)</t>
  </si>
  <si>
    <t>Eindvoorraad GSC en WKC (31/12/2025)</t>
  </si>
  <si>
    <t>Eindvoorraad GSC (31/12/2025)</t>
  </si>
  <si>
    <t>Eindvoorraad WKC (31/12/2025)</t>
  </si>
  <si>
    <t>Kapitaalkostvergoeding voorraad steuncertificaten voor boekjaar 2025 volgens tariefmethodologie (in te vullen door de VREG)</t>
  </si>
  <si>
    <t xml:space="preserve">Kapitaalkostvergoeding voor het regulatoir saldo inzake exogene kosten </t>
  </si>
  <si>
    <t>Gecumuleerd regulatoir saldo exogene kosten bij het begin van het boekjaar (01/01/2025) (positieve waarde voor tekort, en omgekeerd)</t>
  </si>
  <si>
    <t>Kapitaalkostvergoeding regulatoire saldi voor boekjaar 2025 volgens tariefmethodologie (in te vullen door de VREG)</t>
  </si>
  <si>
    <t>Kapitaalkostvergoeding voor het regulatoir saldo inzake volumerisico endogeen budget</t>
  </si>
  <si>
    <t>Gemiddeld regulatoir saldo volumerisico endogeen budget voor boekjaar 2025 (positieve waarde voor tekort, en omgekeerd)</t>
  </si>
  <si>
    <t>Regulatoir saldo volumerisico endogeen budget bij het begin van het boekjaar (01/01/2025) (positieve waarde voor tekort, en omgekeerd)</t>
  </si>
  <si>
    <t>Regulatoir saldo volumerisico endogeen budget op het einde van het boekjaar (31/12/2025) (positieve waarde voor tekort, en omgekeerd)</t>
  </si>
  <si>
    <t>Kapitaalkostvergoeding voor het regulatoir saldo inzake herindexering van het budget voor endogene kosten</t>
  </si>
  <si>
    <t>Gemiddeld regulatoir saldo herindexering van het budget voor endogene kosten voor boekjaar 2025 (positieve waarde voor tekort, en omgekeerd)</t>
  </si>
  <si>
    <t>Regulatoir saldo herindexering van het budget voor endogene kosten bij het begin van het boekjaar (01/01/2025) (positieve waarde voor tekort, en omgekeerd)</t>
  </si>
  <si>
    <t>Regulatoir saldo herindexering van het budget voor endogene kosten op het einde van het boekjaar (31/12/2025) (positieve waarde voor tekort, en omgekeerd)</t>
  </si>
  <si>
    <t>Kapitaalkostvergoeding voor het regulatoir saldo inzake vennootschapsbelasting</t>
  </si>
  <si>
    <t>Gemiddeld regulatoir saldo vennootschapsbelasting voor boekjaar 2025 (positieve waarde voor tekort, en omgekeerd)</t>
  </si>
  <si>
    <t>Regulatoir saldo vennootschapsbelasting bij het begin van het boekjaar (01/01/2025) (positieve waarde voor tekort, en omgekeerd)</t>
  </si>
  <si>
    <t>Regulatoir saldo vennootschapsbelasting op het einde van het boekjaar (31/12/2025) (positieve waarde voor tekort, en omgekeerd)</t>
  </si>
  <si>
    <t>Kapitaalkostvergoeding voor het regulatoir saldo inzake herwaarderingsmeerwaarden</t>
  </si>
  <si>
    <t>Gemiddeld regulatoir saldo herwaarderingsmeerwaarden voor boekjaar 2025 (positieve waarde voor tekort, en omgekeerd)</t>
  </si>
  <si>
    <t>Regulatoir saldo herwaarderingsmeerwaarden bij het begin van het boekjaar (01/01/2025) (positieve waarde voor tekort, en omgekeerd)</t>
  </si>
  <si>
    <t>Regulatoir saldo herwaarderingsmeerwaarden op het einde van het boekjaar (31/12/2025) (positieve waarde voor tekort, en omgekeerd)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</si>
  <si>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</si>
  <si>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</si>
  <si>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</si>
  <si>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</si>
  <si>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</si>
  <si>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</si>
  <si>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</si>
  <si>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t>ODV - financiering steunmaatregelen hernieuwbare energie en WKK</t>
  </si>
  <si>
    <t>ODV - financiering maatregelen ter bevordering REG</t>
  </si>
  <si>
    <t>Kosten van de openbaredienstverplichtingen m.b.t. het stimuleren van rationeel energiegebruik (REG) en het gebruik van hernieuwbare energiebronnen volgens Energiebesluit:</t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</si>
  <si>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</si>
  <si>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</si>
  <si>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</si>
  <si>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</si>
  <si>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t>Recuperatie van kosten van de openbaredienstverplichtingen m.b.t. het stimuleren van rationeel energiegebruik (REG) en het gebruik van hernieuwbare energiebronnen:</t>
  </si>
  <si>
    <t>-</t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</si>
  <si>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</si>
  <si>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</si>
  <si>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</si>
  <si>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</si>
  <si>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</si>
  <si>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</si>
  <si>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</si>
  <si>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</si>
  <si>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</si>
  <si>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</si>
  <si>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</si>
  <si>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</si>
  <si>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</si>
  <si>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</si>
  <si>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</si>
  <si>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</si>
  <si>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</si>
  <si>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</si>
  <si>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</si>
  <si>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</si>
  <si>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</si>
  <si>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elektriciteit</t>
  </si>
  <si>
    <t>Opbrengsten m.b.t. financiering OCMW-recuperaties inzake de minimale levering elektriciteit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</si>
  <si>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</si>
  <si>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</si>
  <si>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</si>
  <si>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</si>
  <si>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 voor de taksen op masten en sleuven</t>
  </si>
  <si>
    <t>Toeslagen</t>
  </si>
  <si>
    <t xml:space="preserve">Lasten van niet-gekapitaliseerde pensioenen </t>
  </si>
  <si>
    <t>Retributies aan niet-gemeentelijke openbaar domeinbeheerders</t>
  </si>
  <si>
    <t>Heffing volgens het Decreet houdende het Grootschalig Referentiebestand</t>
  </si>
  <si>
    <t>Bijdrage in kosten Generiek Informatieplatform Openbaar Domein</t>
  </si>
  <si>
    <t>elektriciteit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</si>
  <si>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</si>
  <si>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</si>
  <si>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</si>
  <si>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</si>
  <si>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openbaredienstverplichtingen</t>
  </si>
  <si>
    <t>Exogene kosten i.h.k.v. het tarief toeslagen</t>
  </si>
  <si>
    <t>TOTAAL EXOGENE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</si>
</sst>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B3"/>
        <bgColor rgb="FF000000"/>
      </patternFill>
    </fill>
    <fill>
      <patternFill patternType="solid">
        <fgColor rgb="FFC5D9F1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lightUp">
        <bgColor theme="0"/>
      </patternFill>
    </fill>
    <fill>
      <patternFill patternType="solid">
        <fgColor rgb="FFFFFF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3" borderId="1" xfId="3" applyNumberFormat="1" applyFont="1" applyFill="1" applyBorder="1" applyAlignment="1" applyProtection="1">
      <alignment horizontal="center" vertical="center"/>
    </xf>
    <xf numFmtId="165" fontId="2" fillId="2" borderId="1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2" fillId="3" borderId="1" xfId="3" applyNumberFormat="1" applyFont="1" applyFill="1" applyBorder="1" applyAlignment="1" applyProtection="1">
      <alignment horizontal="center" vertical="center"/>
    </xf>
    <xf numFmtId="165" fontId="6" fillId="2" borderId="1" xfId="3" applyNumberFormat="1" applyFont="1" applyFill="1" applyBorder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6" fillId="3" borderId="8" xfId="3" applyNumberFormat="1" applyFont="1" applyFill="1" applyBorder="1" applyAlignment="1" applyProtection="1">
      <alignment horizontal="center" vertical="center"/>
    </xf>
    <xf numFmtId="164" fontId="2" fillId="2" borderId="8" xfId="3" applyFont="1" applyFill="1" applyBorder="1" applyAlignment="1" applyProtection="1">
      <alignment vertical="center"/>
    </xf>
    <xf numFmtId="165" fontId="6" fillId="2" borderId="1" xfId="3" applyNumberFormat="1" applyFont="1" applyFill="1" applyBorder="1" applyAlignment="1" applyProtection="1">
      <alignment horizontal="right" vertical="center"/>
    </xf>
    <xf numFmtId="0" fontId="0" fillId="3" borderId="0" xfId="0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165" fontId="2" fillId="6" borderId="1" xfId="3" applyNumberFormat="1" applyFont="1" applyFill="1" applyBorder="1" applyAlignment="1" applyProtection="1">
      <alignment vertical="center"/>
      <protection locked="0"/>
    </xf>
    <xf numFmtId="3" fontId="2" fillId="6" borderId="1" xfId="3" applyNumberFormat="1" applyFont="1" applyFill="1" applyBorder="1" applyAlignment="1" applyProtection="1">
      <alignment vertical="center"/>
      <protection locked="0"/>
    </xf>
    <xf numFmtId="165" fontId="2" fillId="2" borderId="1" xfId="3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horizontal="left" vertical="center" wrapText="1"/>
    </xf>
    <xf numFmtId="10" fontId="6" fillId="7" borderId="1" xfId="1" applyNumberFormat="1" applyFont="1" applyFill="1" applyBorder="1" applyAlignment="1" applyProtection="1">
      <alignment horizontal="right" vertical="center"/>
      <protection locked="0"/>
    </xf>
    <xf numFmtId="0" fontId="6" fillId="3" borderId="0" xfId="3" applyNumberFormat="1" applyFont="1" applyFill="1" applyBorder="1" applyAlignment="1" applyProtection="1">
      <alignment horizontal="center" vertical="center"/>
    </xf>
    <xf numFmtId="165" fontId="2" fillId="2" borderId="0" xfId="3" applyNumberFormat="1" applyFont="1" applyFill="1" applyBorder="1" applyAlignment="1" applyProtection="1">
      <alignment vertical="center"/>
    </xf>
    <xf numFmtId="165" fontId="6" fillId="0" borderId="1" xfId="3" applyNumberFormat="1" applyFont="1" applyFill="1" applyBorder="1" applyAlignment="1" applyProtection="1">
      <alignment horizontal="right" vertical="center"/>
    </xf>
    <xf numFmtId="164" fontId="2" fillId="2" borderId="0" xfId="3" applyFont="1" applyFill="1" applyBorder="1" applyAlignment="1" applyProtection="1">
      <alignment vertical="center"/>
    </xf>
    <xf numFmtId="10" fontId="6" fillId="2" borderId="1" xfId="1" applyNumberFormat="1" applyFont="1" applyFill="1" applyBorder="1" applyAlignment="1" applyProtection="1">
      <alignment horizontal="right" vertical="center"/>
    </xf>
    <xf numFmtId="0" fontId="0" fillId="4" borderId="7" xfId="0" applyFill="1" applyBorder="1" applyAlignment="1">
      <alignment horizontal="center" vertical="center"/>
    </xf>
    <xf numFmtId="165" fontId="6" fillId="6" borderId="1" xfId="3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vertical="center" wrapText="1"/>
    </xf>
    <xf numFmtId="165" fontId="2" fillId="2" borderId="9" xfId="3" applyNumberFormat="1" applyFont="1" applyFill="1" applyBorder="1" applyAlignment="1" applyProtection="1">
      <alignment vertical="center"/>
    </xf>
    <xf numFmtId="0" fontId="6" fillId="3" borderId="10" xfId="3" applyNumberFormat="1" applyFont="1" applyFill="1" applyBorder="1" applyAlignment="1" applyProtection="1">
      <alignment horizontal="center" vertical="center"/>
    </xf>
    <xf numFmtId="165" fontId="2" fillId="0" borderId="1" xfId="3" applyNumberFormat="1" applyFont="1" applyFill="1" applyBorder="1" applyAlignment="1" applyProtection="1">
      <alignment vertical="center"/>
    </xf>
    <xf numFmtId="0" fontId="6" fillId="2" borderId="8" xfId="0" applyFont="1" applyFill="1" applyBorder="1" applyAlignment="1">
      <alignment horizontal="right" vertical="center" wrapText="1"/>
    </xf>
    <xf numFmtId="0" fontId="6" fillId="3" borderId="11" xfId="3" applyNumberFormat="1" applyFont="1" applyFill="1" applyBorder="1" applyAlignment="1" applyProtection="1">
      <alignment horizontal="center" vertical="center"/>
    </xf>
    <xf numFmtId="165" fontId="2" fillId="2" borderId="8" xfId="3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6" borderId="1" xfId="3" applyNumberFormat="1" applyFont="1" applyFill="1" applyBorder="1" applyAlignment="1" applyProtection="1">
      <alignment vertical="center"/>
    </xf>
    <xf numFmtId="0" fontId="2" fillId="2" borderId="0" xfId="2" applyFill="1" applyAlignment="1">
      <alignment horizontal="center" vertical="center"/>
    </xf>
    <xf numFmtId="164" fontId="3" fillId="2" borderId="1" xfId="3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165" fontId="5" fillId="8" borderId="1" xfId="3" applyNumberFormat="1" applyFont="1" applyFill="1" applyBorder="1" applyAlignment="1" applyProtection="1">
      <alignment vertical="center"/>
    </xf>
    <xf numFmtId="4" fontId="5" fillId="0" borderId="1" xfId="2" applyNumberFormat="1" applyFont="1" applyBorder="1" applyAlignment="1">
      <alignment horizontal="left" vertical="center" wrapText="1"/>
    </xf>
    <xf numFmtId="0" fontId="2" fillId="0" borderId="1" xfId="2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left" vertical="center" wrapText="1"/>
    </xf>
    <xf numFmtId="0" fontId="2" fillId="2" borderId="1" xfId="2" applyFill="1" applyBorder="1" applyAlignment="1">
      <alignment horizontal="center" vertical="center"/>
    </xf>
    <xf numFmtId="165" fontId="5" fillId="0" borderId="1" xfId="3" applyNumberFormat="1" applyFont="1" applyFill="1" applyBorder="1" applyAlignment="1" applyProtection="1">
      <alignment vertical="center"/>
    </xf>
    <xf numFmtId="4" fontId="3" fillId="0" borderId="1" xfId="2" applyNumberFormat="1" applyFont="1" applyBorder="1" applyAlignment="1">
      <alignment horizontal="left" vertical="center" wrapText="1"/>
    </xf>
    <xf numFmtId="165" fontId="3" fillId="0" borderId="1" xfId="3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5" fontId="8" fillId="3" borderId="1" xfId="3" applyNumberFormat="1" applyFont="1" applyFill="1" applyBorder="1" applyAlignment="1">
      <alignment vertical="center"/>
    </xf>
    <xf numFmtId="165" fontId="9" fillId="3" borderId="1" xfId="3" applyNumberFormat="1" applyFont="1" applyFill="1" applyBorder="1" applyAlignment="1">
      <alignment vertical="center"/>
    </xf>
    <xf numFmtId="164" fontId="8" fillId="3" borderId="8" xfId="3" applyFont="1" applyFill="1" applyBorder="1" applyAlignment="1">
      <alignment vertical="center"/>
    </xf>
    <xf numFmtId="165" fontId="9" fillId="3" borderId="1" xfId="3" applyNumberFormat="1" applyFont="1" applyFill="1" applyBorder="1" applyAlignment="1">
      <alignment horizontal="right" vertical="center"/>
    </xf>
    <xf numFmtId="165" fontId="8" fillId="11" borderId="1" xfId="3" applyNumberFormat="1" applyFont="1" applyFill="1" applyBorder="1" applyAlignment="1" applyProtection="1">
      <alignment vertical="center"/>
      <protection locked="0"/>
    </xf>
    <xf numFmtId="165" fontId="8" fillId="3" borderId="1" xfId="3" applyNumberFormat="1" applyFont="1" applyFill="1" applyBorder="1" applyAlignment="1">
      <alignment horizontal="center" vertical="center"/>
    </xf>
    <xf numFmtId="10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8" fillId="3" borderId="0" xfId="3" applyNumberFormat="1" applyFont="1" applyFill="1" applyAlignment="1">
      <alignment vertical="center"/>
    </xf>
    <xf numFmtId="165" fontId="9" fillId="0" borderId="1" xfId="3" applyNumberFormat="1" applyFont="1" applyBorder="1" applyAlignment="1">
      <alignment horizontal="right" vertical="center"/>
    </xf>
    <xf numFmtId="164" fontId="8" fillId="3" borderId="0" xfId="3" applyFont="1" applyFill="1" applyAlignment="1">
      <alignment vertical="center"/>
    </xf>
    <xf numFmtId="10" fontId="9" fillId="3" borderId="1" xfId="1" applyNumberFormat="1" applyFont="1" applyFill="1" applyBorder="1" applyAlignment="1">
      <alignment horizontal="right" vertical="center"/>
    </xf>
    <xf numFmtId="165" fontId="9" fillId="11" borderId="1" xfId="3" applyNumberFormat="1" applyFont="1" applyFill="1" applyBorder="1" applyAlignment="1" applyProtection="1">
      <alignment vertical="center"/>
      <protection locked="0"/>
    </xf>
    <xf numFmtId="165" fontId="0" fillId="3" borderId="1" xfId="3" applyNumberFormat="1" applyFont="1" applyFill="1" applyBorder="1" applyAlignment="1">
      <alignment vertical="center"/>
    </xf>
    <xf numFmtId="165" fontId="8" fillId="3" borderId="9" xfId="3" applyNumberFormat="1" applyFont="1" applyFill="1" applyBorder="1" applyAlignment="1">
      <alignment vertical="center"/>
    </xf>
    <xf numFmtId="165" fontId="8" fillId="3" borderId="8" xfId="3" applyNumberFormat="1" applyFont="1" applyFill="1" applyBorder="1" applyAlignment="1">
      <alignment vertical="center"/>
    </xf>
    <xf numFmtId="165" fontId="0" fillId="11" borderId="1" xfId="3" applyNumberFormat="1" applyFont="1" applyFill="1" applyBorder="1" applyAlignment="1" applyProtection="1">
      <alignment vertical="center"/>
      <protection locked="0"/>
    </xf>
    <xf numFmtId="165" fontId="0" fillId="3" borderId="8" xfId="3" applyNumberFormat="1" applyFont="1" applyFill="1" applyBorder="1" applyAlignment="1">
      <alignment vertical="center"/>
    </xf>
    <xf numFmtId="164" fontId="7" fillId="3" borderId="1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vertical="center"/>
    </xf>
    <xf numFmtId="165" fontId="10" fillId="10" borderId="1" xfId="3" applyNumberFormat="1" applyFont="1" applyFill="1" applyBorder="1" applyAlignment="1">
      <alignment vertical="center"/>
    </xf>
    <xf numFmtId="165" fontId="7" fillId="0" borderId="1" xfId="3" applyNumberFormat="1" applyFont="1" applyBorder="1" applyAlignment="1">
      <alignment vertical="center"/>
    </xf>
    <xf numFmtId="164" fontId="2" fillId="0" borderId="1" xfId="3" applyFont="1" applyFill="1" applyBorder="1" applyAlignment="1" applyProtection="1">
      <alignment horizontal="center" vertical="center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164" fontId="2" fillId="0" borderId="3" xfId="3" applyFont="1" applyFill="1" applyBorder="1" applyAlignment="1" applyProtection="1">
      <alignment horizontal="center" vertical="center"/>
    </xf>
    <xf numFmtId="164" fontId="0" fillId="0" borderId="2" xfId="3" applyFont="1" applyBorder="1" applyAlignment="1">
      <alignment horizontal="center" vertical="center"/>
    </xf>
    <xf numFmtId="164" fontId="0" fillId="0" borderId="4" xfId="3" applyFont="1" applyBorder="1" applyAlignment="1">
      <alignment horizontal="center" vertical="center"/>
    </xf>
    <xf numFmtId="164" fontId="0" fillId="0" borderId="5" xfId="3" applyFont="1" applyBorder="1" applyAlignment="1">
      <alignment horizontal="center" vertical="center"/>
    </xf>
  </cellXfs>
  <cellStyles count="4">
    <cellStyle name="Procent" xfId="1" builtinId="5"/>
    <cellStyle name="Standaard" xfId="0" builtinId="0"/>
    <cellStyle name="Standaard_Balans IL-Glob. PLAU" xfId="2" xr:uid="{456A0267-9DA0-4B93-BA00-66DCDEEBF04A}"/>
    <cellStyle name="Valuta 2" xfId="3" xr:uid="{71F6AC11-D9EF-421A-AE3A-4BF5A3123F85}"/>
  </cellStyles>
  <dxfs count="8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KT_Tariefregulering/Gedeelde%20%20documenten/TM%2025-28/2%20Toegelaten%20inkomens/TI%202026/EXO%20+%20Aanv%20ENDO/Definitief/FLZ_GAS_EXO_B2026_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BLAD"/>
      <sheetName val="--&gt; EXO"/>
      <sheetName val="T1"/>
      <sheetName val="T2 - Overzicht"/>
      <sheetName val="T3"/>
      <sheetName val="T4A"/>
      <sheetName val="T4B"/>
      <sheetName val="T5A"/>
      <sheetName val="T5B"/>
      <sheetName val="T5C"/>
      <sheetName val="T5D"/>
      <sheetName val="T5E"/>
      <sheetName val="T5F"/>
      <sheetName val="T6A"/>
      <sheetName val="T6B"/>
      <sheetName val="T7"/>
      <sheetName val="T8"/>
      <sheetName val="--&gt; ENDO"/>
      <sheetName val="T9 - Overzicht"/>
      <sheetName val="T10"/>
      <sheetName val="T11"/>
      <sheetName val="T12A"/>
      <sheetName val="T12B"/>
      <sheetName val="T12C"/>
      <sheetName val="T12D"/>
      <sheetName val="T13"/>
      <sheetName val="Werkblad"/>
    </sheetNames>
    <sheetDataSet>
      <sheetData sheetId="0">
        <row r="10">
          <cell r="D10" t="str">
            <v>aardgas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VNR_2025_new">
  <a:themeElements>
    <a:clrScheme name="VNR_2025_new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2F6654"/>
      </a:accent1>
      <a:accent2>
        <a:srgbClr val="EF8150"/>
      </a:accent2>
      <a:accent3>
        <a:srgbClr val="4C657B"/>
      </a:accent3>
      <a:accent4>
        <a:srgbClr val="B5CEE3"/>
      </a:accent4>
      <a:accent5>
        <a:srgbClr val="B2B2B2"/>
      </a:accent5>
      <a:accent6>
        <a:srgbClr val="E5BC74"/>
      </a:accent6>
      <a:hlink>
        <a:srgbClr val="2F6654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Vlaamse Nutsregulator 25" id="{95566596-BB38-F345-BB96-D68AC3A50927}" vid="{48EBC339-631C-0C4D-9E73-80B4069A0CD6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D6B-FE6E-4F19-BD80-97E6633AB5AD}">
  <dimension ref="A1:L218"/>
  <sheetViews>
    <sheetView tabSelected="1" workbookViewId="0">
      <selection activeCell="B1" sqref="B1"/>
    </sheetView>
  </sheetViews>
  <sheetFormatPr defaultColWidth="9.33203125" defaultRowHeight="14" x14ac:dyDescent="0.3"/>
  <cols>
    <col min="1" max="1" width="5" style="1" customWidth="1"/>
    <col min="2" max="2" width="53.08203125" style="1" customWidth="1"/>
    <col min="3" max="3" width="13.75" style="1" customWidth="1"/>
    <col min="4" max="12" width="18.08203125" style="1" customWidth="1"/>
    <col min="13" max="13" width="9.33203125" style="1" customWidth="1"/>
    <col min="14" max="14" width="9.33203125" style="1"/>
    <col min="15" max="15" width="9.33203125" style="1" customWidth="1"/>
    <col min="16" max="16384" width="9.33203125" style="1"/>
  </cols>
  <sheetData>
    <row r="1" spans="1:12" x14ac:dyDescent="0.3">
      <c r="A1" s="2"/>
      <c r="B1" s="3"/>
      <c r="C1" s="4"/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68" t="s">
        <v>0</v>
      </c>
    </row>
    <row r="2" spans="1:12" x14ac:dyDescent="0.3">
      <c r="A2" s="2"/>
      <c r="B2" s="3"/>
      <c r="C2" s="4"/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9" t="s">
        <v>1</v>
      </c>
    </row>
    <row r="3" spans="1:12" x14ac:dyDescent="0.3">
      <c r="A3" s="2"/>
      <c r="B3" s="3"/>
      <c r="C3" s="4"/>
      <c r="D3" s="6">
        <v>2026</v>
      </c>
      <c r="E3" s="6">
        <v>2026</v>
      </c>
      <c r="F3" s="6">
        <v>2026</v>
      </c>
      <c r="G3" s="6">
        <v>2026</v>
      </c>
      <c r="H3" s="6">
        <v>2026</v>
      </c>
      <c r="I3" s="6">
        <v>2026</v>
      </c>
      <c r="J3" s="6">
        <v>2026</v>
      </c>
      <c r="K3" s="6">
        <v>2026</v>
      </c>
      <c r="L3" s="69">
        <v>2026</v>
      </c>
    </row>
    <row r="4" spans="1:12" x14ac:dyDescent="0.3">
      <c r="A4" s="2"/>
      <c r="B4" s="3"/>
      <c r="C4" s="4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9" t="s">
        <v>10</v>
      </c>
    </row>
    <row r="5" spans="1:12" x14ac:dyDescent="0.3">
      <c r="A5" s="2"/>
      <c r="B5" s="3"/>
      <c r="C5" s="4"/>
      <c r="D5" s="6" t="s">
        <v>11</v>
      </c>
      <c r="E5" s="6" t="s">
        <v>11</v>
      </c>
      <c r="F5" s="6" t="s">
        <v>11</v>
      </c>
      <c r="G5" s="6" t="s">
        <v>11</v>
      </c>
      <c r="H5" s="6" t="s">
        <v>11</v>
      </c>
      <c r="I5" s="6" t="s">
        <v>11</v>
      </c>
      <c r="J5" s="6" t="s">
        <v>11</v>
      </c>
      <c r="K5" s="6" t="s">
        <v>11</v>
      </c>
      <c r="L5" s="69" t="str">
        <f>[1]TITELBLAD!$D$10</f>
        <v>aardgas</v>
      </c>
    </row>
    <row r="6" spans="1:12" x14ac:dyDescent="0.3">
      <c r="A6" s="2"/>
      <c r="B6" s="3"/>
      <c r="C6" s="4"/>
      <c r="D6" s="7"/>
      <c r="E6" s="7"/>
      <c r="F6" s="7"/>
      <c r="G6" s="7"/>
      <c r="H6" s="7"/>
      <c r="I6" s="7"/>
      <c r="J6" s="7"/>
      <c r="K6" s="7"/>
      <c r="L6" s="70"/>
    </row>
    <row r="7" spans="1:12" x14ac:dyDescent="0.3">
      <c r="A7" s="2"/>
      <c r="B7" s="97" t="s">
        <v>12</v>
      </c>
      <c r="C7" s="100" t="s">
        <v>13</v>
      </c>
      <c r="D7" s="96"/>
      <c r="E7" s="96"/>
      <c r="F7" s="96"/>
      <c r="G7" s="96"/>
      <c r="H7" s="96"/>
      <c r="I7" s="96"/>
      <c r="J7" s="96"/>
      <c r="K7" s="103"/>
      <c r="L7" s="104"/>
    </row>
    <row r="8" spans="1:12" x14ac:dyDescent="0.3">
      <c r="A8" s="2"/>
      <c r="B8" s="98"/>
      <c r="C8" s="101"/>
      <c r="D8" s="96"/>
      <c r="E8" s="96"/>
      <c r="F8" s="96"/>
      <c r="G8" s="96"/>
      <c r="H8" s="96"/>
      <c r="I8" s="96"/>
      <c r="J8" s="96"/>
      <c r="K8" s="103"/>
      <c r="L8" s="105"/>
    </row>
    <row r="9" spans="1:12" x14ac:dyDescent="0.3">
      <c r="A9" s="2"/>
      <c r="B9" s="99"/>
      <c r="C9" s="102"/>
      <c r="D9" s="96"/>
      <c r="E9" s="96"/>
      <c r="F9" s="96"/>
      <c r="G9" s="96"/>
      <c r="H9" s="96"/>
      <c r="I9" s="96"/>
      <c r="J9" s="96"/>
      <c r="K9" s="103"/>
      <c r="L9" s="106"/>
    </row>
    <row r="10" spans="1:12" x14ac:dyDescent="0.3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2"/>
    </row>
    <row r="11" spans="1:12" x14ac:dyDescent="0.3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2"/>
    </row>
    <row r="12" spans="1:12" x14ac:dyDescent="0.3">
      <c r="A12" s="2"/>
      <c r="B12" s="8" t="s">
        <v>14</v>
      </c>
      <c r="C12" s="9"/>
      <c r="D12" s="10"/>
      <c r="E12" s="10"/>
      <c r="F12" s="10"/>
      <c r="G12" s="10"/>
      <c r="H12" s="10"/>
      <c r="I12" s="10"/>
      <c r="J12" s="10"/>
      <c r="K12" s="10"/>
      <c r="L12" s="71"/>
    </row>
    <row r="13" spans="1:12" x14ac:dyDescent="0.3">
      <c r="A13" s="2"/>
      <c r="B13" s="3"/>
      <c r="C13" s="4"/>
      <c r="D13" s="2"/>
      <c r="E13" s="2"/>
      <c r="F13" s="2"/>
      <c r="G13" s="2"/>
      <c r="H13" s="2"/>
      <c r="I13" s="2"/>
      <c r="J13" s="2"/>
      <c r="K13" s="2"/>
      <c r="L13" s="22"/>
    </row>
    <row r="14" spans="1:12" ht="37.5" x14ac:dyDescent="0.3">
      <c r="A14" s="2">
        <v>1</v>
      </c>
      <c r="B14" s="11" t="s">
        <v>15</v>
      </c>
      <c r="C14" s="12"/>
      <c r="D14" s="13"/>
      <c r="E14" s="13"/>
      <c r="F14" s="13"/>
      <c r="G14" s="13"/>
      <c r="H14" s="13"/>
      <c r="I14" s="13"/>
      <c r="J14" s="13"/>
      <c r="K14" s="13"/>
      <c r="L14" s="72"/>
    </row>
    <row r="15" spans="1:12" x14ac:dyDescent="0.3">
      <c r="A15" s="2"/>
      <c r="B15" s="14" t="s">
        <v>16</v>
      </c>
      <c r="C15" s="15" t="s">
        <v>17</v>
      </c>
      <c r="D15" s="16">
        <v>15532596.247827109</v>
      </c>
      <c r="E15" s="16">
        <v>435616.57804023247</v>
      </c>
      <c r="F15" s="16">
        <v>251765.78174168646</v>
      </c>
      <c r="G15" s="16">
        <v>2348851.1255834945</v>
      </c>
      <c r="H15" s="16">
        <v>4331611.7175132651</v>
      </c>
      <c r="I15" s="16">
        <v>4701824.0078600999</v>
      </c>
      <c r="J15" s="16">
        <v>-1321563.343398168</v>
      </c>
      <c r="K15" s="16">
        <v>210329.44801117346</v>
      </c>
      <c r="L15" s="73">
        <f>SUM($D15:$K15)</f>
        <v>26491031.563178897</v>
      </c>
    </row>
    <row r="16" spans="1:12" x14ac:dyDescent="0.3">
      <c r="A16" s="2"/>
      <c r="B16" s="3"/>
      <c r="C16" s="17"/>
      <c r="D16" s="2"/>
      <c r="E16" s="2"/>
      <c r="F16" s="2"/>
      <c r="G16" s="2"/>
      <c r="H16" s="2"/>
      <c r="I16" s="2"/>
      <c r="J16" s="2"/>
      <c r="K16" s="2"/>
      <c r="L16" s="22"/>
    </row>
    <row r="17" spans="1:12" ht="37.5" x14ac:dyDescent="0.3">
      <c r="A17" s="2">
        <v>2</v>
      </c>
      <c r="B17" s="11" t="s">
        <v>18</v>
      </c>
      <c r="C17" s="12"/>
      <c r="D17" s="13"/>
      <c r="E17" s="13"/>
      <c r="F17" s="13"/>
      <c r="G17" s="13"/>
      <c r="H17" s="13"/>
      <c r="I17" s="13"/>
      <c r="J17" s="13"/>
      <c r="K17" s="13"/>
      <c r="L17" s="72"/>
    </row>
    <row r="18" spans="1:12" x14ac:dyDescent="0.3">
      <c r="A18" s="2"/>
      <c r="B18" s="14" t="s">
        <v>16</v>
      </c>
      <c r="C18" s="15" t="s">
        <v>17</v>
      </c>
      <c r="D18" s="16">
        <v>11030304.934751619</v>
      </c>
      <c r="E18" s="16">
        <v>7350323.7384956842</v>
      </c>
      <c r="F18" s="16">
        <v>14307459.710903309</v>
      </c>
      <c r="G18" s="16">
        <v>5534165.226133788</v>
      </c>
      <c r="H18" s="16">
        <v>5294773.3507801145</v>
      </c>
      <c r="I18" s="16">
        <v>6697399.7612195946</v>
      </c>
      <c r="J18" s="16">
        <v>15258914.278850283</v>
      </c>
      <c r="K18" s="16">
        <v>10721018.555859352</v>
      </c>
      <c r="L18" s="73">
        <f>SUM($D18:$K18)</f>
        <v>76194359.556993753</v>
      </c>
    </row>
    <row r="19" spans="1:12" x14ac:dyDescent="0.3">
      <c r="A19" s="2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74"/>
    </row>
    <row r="20" spans="1:12" ht="37.5" x14ac:dyDescent="0.3">
      <c r="A20" s="2">
        <v>3</v>
      </c>
      <c r="B20" s="11" t="s">
        <v>19</v>
      </c>
      <c r="C20" s="12"/>
      <c r="D20" s="13"/>
      <c r="E20" s="13"/>
      <c r="F20" s="13"/>
      <c r="G20" s="13"/>
      <c r="H20" s="13"/>
      <c r="I20" s="13"/>
      <c r="J20" s="13"/>
      <c r="K20" s="13"/>
      <c r="L20" s="72"/>
    </row>
    <row r="21" spans="1:12" x14ac:dyDescent="0.3">
      <c r="A21" s="2"/>
      <c r="B21" s="14" t="s">
        <v>16</v>
      </c>
      <c r="C21" s="12" t="s">
        <v>17</v>
      </c>
      <c r="D21" s="21">
        <v>67605.284568127419</v>
      </c>
      <c r="E21" s="21">
        <v>31641.687416213943</v>
      </c>
      <c r="F21" s="21">
        <v>77216.171538121969</v>
      </c>
      <c r="G21" s="21">
        <v>25450.40805008357</v>
      </c>
      <c r="H21" s="21">
        <v>44390.497060974682</v>
      </c>
      <c r="I21" s="21">
        <v>32220.571460075575</v>
      </c>
      <c r="J21" s="21">
        <v>46330.240729407553</v>
      </c>
      <c r="K21" s="21">
        <v>50527.581502483619</v>
      </c>
      <c r="L21" s="73">
        <f>SUM($D21:$K21)</f>
        <v>375382.44232548837</v>
      </c>
    </row>
    <row r="22" spans="1:12" x14ac:dyDescent="0.3">
      <c r="A22" s="2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74"/>
    </row>
    <row r="23" spans="1:12" ht="37.5" x14ac:dyDescent="0.3">
      <c r="A23" s="2">
        <v>4</v>
      </c>
      <c r="B23" s="11" t="s">
        <v>20</v>
      </c>
      <c r="C23" s="12"/>
      <c r="D23" s="13"/>
      <c r="E23" s="13"/>
      <c r="F23" s="13"/>
      <c r="G23" s="13"/>
      <c r="H23" s="13"/>
      <c r="I23" s="13"/>
      <c r="J23" s="13"/>
      <c r="K23" s="13"/>
      <c r="L23" s="72"/>
    </row>
    <row r="24" spans="1:12" x14ac:dyDescent="0.3">
      <c r="A24" s="2"/>
      <c r="B24" s="14" t="s">
        <v>16</v>
      </c>
      <c r="C24" s="12" t="s">
        <v>17</v>
      </c>
      <c r="D24" s="21">
        <v>714.4789723962067</v>
      </c>
      <c r="E24" s="21">
        <v>1489.3427410212487</v>
      </c>
      <c r="F24" s="21">
        <v>7816.3906314447404</v>
      </c>
      <c r="G24" s="21">
        <v>3991.5693491048387</v>
      </c>
      <c r="H24" s="21">
        <v>9500.0683012425925</v>
      </c>
      <c r="I24" s="21">
        <v>3869.8597416744642</v>
      </c>
      <c r="J24" s="21">
        <v>16590.10907965653</v>
      </c>
      <c r="K24" s="21">
        <v>2616.2904603582065</v>
      </c>
      <c r="L24" s="73">
        <f>SUM($D24:$K24)</f>
        <v>46588.109276898824</v>
      </c>
    </row>
    <row r="25" spans="1:12" x14ac:dyDescent="0.3">
      <c r="A25" s="2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74"/>
    </row>
    <row r="26" spans="1:12" ht="25" x14ac:dyDescent="0.3">
      <c r="A26" s="2">
        <v>5</v>
      </c>
      <c r="B26" s="11" t="s">
        <v>21</v>
      </c>
      <c r="C26" s="12"/>
      <c r="D26" s="13"/>
      <c r="E26" s="13"/>
      <c r="F26" s="13"/>
      <c r="G26" s="13"/>
      <c r="H26" s="13"/>
      <c r="I26" s="13"/>
      <c r="J26" s="13"/>
      <c r="K26" s="13"/>
      <c r="L26" s="72"/>
    </row>
    <row r="27" spans="1:12" x14ac:dyDescent="0.3">
      <c r="A27" s="2"/>
      <c r="B27" s="14" t="s">
        <v>16</v>
      </c>
      <c r="C27" s="12" t="s">
        <v>17</v>
      </c>
      <c r="D27" s="16">
        <v>139.58287551990486</v>
      </c>
      <c r="E27" s="16">
        <v>-103.64654039521577</v>
      </c>
      <c r="F27" s="16">
        <v>-8.6678856500207448</v>
      </c>
      <c r="G27" s="16">
        <v>-516.96189842358001</v>
      </c>
      <c r="H27" s="16">
        <v>536.8983504986337</v>
      </c>
      <c r="I27" s="16">
        <v>-121.69243733316904</v>
      </c>
      <c r="J27" s="16">
        <v>95.10999992311686</v>
      </c>
      <c r="K27" s="16">
        <v>-150.00989039168138</v>
      </c>
      <c r="L27" s="73">
        <f>SUM($D27:$K27)</f>
        <v>-129.38742625201155</v>
      </c>
    </row>
    <row r="28" spans="1:12" x14ac:dyDescent="0.3">
      <c r="A28" s="2"/>
      <c r="B28" s="2"/>
      <c r="C28" s="22"/>
      <c r="D28" s="2"/>
      <c r="E28" s="2"/>
      <c r="F28" s="2"/>
      <c r="G28" s="2"/>
      <c r="H28" s="2"/>
      <c r="I28" s="2"/>
      <c r="J28" s="2"/>
      <c r="K28" s="2"/>
      <c r="L28" s="22"/>
    </row>
    <row r="29" spans="1:12" ht="25" x14ac:dyDescent="0.3">
      <c r="A29" s="2">
        <v>6</v>
      </c>
      <c r="B29" s="23" t="s">
        <v>22</v>
      </c>
      <c r="C29" s="12" t="s">
        <v>17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73">
        <f t="shared" ref="L29:L36" si="0">SUM($D29:$K29)</f>
        <v>0</v>
      </c>
    </row>
    <row r="30" spans="1:12" ht="26" x14ac:dyDescent="0.3">
      <c r="A30" s="2"/>
      <c r="B30" s="24" t="s">
        <v>23</v>
      </c>
      <c r="C30" s="22"/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76">
        <f t="shared" si="0"/>
        <v>0</v>
      </c>
    </row>
    <row r="31" spans="1:12" ht="26" x14ac:dyDescent="0.3">
      <c r="A31" s="2"/>
      <c r="B31" s="24" t="s">
        <v>24</v>
      </c>
      <c r="C31" s="22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76">
        <f t="shared" si="0"/>
        <v>0</v>
      </c>
    </row>
    <row r="32" spans="1:12" ht="26" x14ac:dyDescent="0.3">
      <c r="A32" s="2"/>
      <c r="B32" s="24" t="s">
        <v>25</v>
      </c>
      <c r="C32" s="22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76">
        <f t="shared" si="0"/>
        <v>0</v>
      </c>
    </row>
    <row r="33" spans="1:12" ht="26" x14ac:dyDescent="0.3">
      <c r="A33" s="2"/>
      <c r="B33" s="24" t="s">
        <v>26</v>
      </c>
      <c r="C33" s="22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76">
        <f t="shared" si="0"/>
        <v>0</v>
      </c>
    </row>
    <row r="34" spans="1:12" x14ac:dyDescent="0.3">
      <c r="A34" s="2"/>
      <c r="B34" s="24" t="s">
        <v>27</v>
      </c>
      <c r="C34" s="22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76">
        <f t="shared" si="0"/>
        <v>0</v>
      </c>
    </row>
    <row r="35" spans="1:12" x14ac:dyDescent="0.3">
      <c r="A35" s="2"/>
      <c r="B35" s="24" t="s">
        <v>28</v>
      </c>
      <c r="C35" s="22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76">
        <f t="shared" si="0"/>
        <v>0</v>
      </c>
    </row>
    <row r="36" spans="1:12" x14ac:dyDescent="0.3">
      <c r="A36" s="2"/>
      <c r="B36" s="24" t="s">
        <v>29</v>
      </c>
      <c r="C36" s="22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76">
        <f t="shared" si="0"/>
        <v>0</v>
      </c>
    </row>
    <row r="37" spans="1:12" x14ac:dyDescent="0.3">
      <c r="A37" s="2"/>
      <c r="B37" s="26"/>
      <c r="C37" s="22"/>
      <c r="D37" s="25"/>
      <c r="E37" s="25"/>
      <c r="F37" s="25"/>
      <c r="G37" s="25"/>
      <c r="H37" s="25"/>
      <c r="I37" s="25"/>
      <c r="J37" s="25"/>
      <c r="K37" s="25"/>
      <c r="L37" s="76"/>
    </row>
    <row r="38" spans="1:12" x14ac:dyDescent="0.3">
      <c r="A38" s="2"/>
      <c r="B38" s="2"/>
      <c r="C38" s="22"/>
      <c r="D38" s="2"/>
      <c r="E38" s="2"/>
      <c r="F38" s="2"/>
      <c r="G38" s="2"/>
      <c r="H38" s="2"/>
      <c r="I38" s="2"/>
      <c r="J38" s="2"/>
      <c r="K38" s="2"/>
      <c r="L38" s="22"/>
    </row>
    <row r="39" spans="1:12" ht="37.5" x14ac:dyDescent="0.3">
      <c r="A39" s="2">
        <v>7</v>
      </c>
      <c r="B39" s="11" t="s">
        <v>30</v>
      </c>
      <c r="C39" s="12" t="s">
        <v>17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73">
        <f>SUM($D39:$K39)</f>
        <v>0</v>
      </c>
    </row>
    <row r="40" spans="1:12" x14ac:dyDescent="0.3">
      <c r="A40" s="2"/>
      <c r="B40" s="14" t="s">
        <v>31</v>
      </c>
      <c r="C40" s="22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76">
        <f>SUM($D40:$K40)</f>
        <v>0</v>
      </c>
    </row>
    <row r="41" spans="1:12" x14ac:dyDescent="0.3">
      <c r="A41" s="2"/>
      <c r="B41" s="14" t="s">
        <v>27</v>
      </c>
      <c r="C41" s="22"/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76">
        <f>SUM($D41:$K41)</f>
        <v>0</v>
      </c>
    </row>
    <row r="42" spans="1:12" x14ac:dyDescent="0.3">
      <c r="A42" s="2"/>
      <c r="B42" s="14" t="s">
        <v>28</v>
      </c>
      <c r="C42" s="22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76">
        <f>SUM($D42:$K42)</f>
        <v>0</v>
      </c>
    </row>
    <row r="43" spans="1:12" x14ac:dyDescent="0.3">
      <c r="A43" s="2"/>
      <c r="B43" s="14" t="s">
        <v>29</v>
      </c>
      <c r="C43" s="22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76">
        <f>SUM($D43:$K43)</f>
        <v>0</v>
      </c>
    </row>
    <row r="44" spans="1:12" x14ac:dyDescent="0.3">
      <c r="A44" s="2"/>
      <c r="B44" s="26"/>
      <c r="C44" s="22"/>
      <c r="D44" s="25"/>
      <c r="E44" s="25"/>
      <c r="F44" s="25"/>
      <c r="G44" s="25"/>
      <c r="H44" s="25"/>
      <c r="I44" s="25"/>
      <c r="J44" s="25"/>
      <c r="K44" s="25"/>
      <c r="L44" s="76"/>
    </row>
    <row r="45" spans="1:12" x14ac:dyDescent="0.3">
      <c r="A45" s="2"/>
      <c r="B45" s="2"/>
      <c r="C45" s="22"/>
      <c r="D45" s="2"/>
      <c r="E45" s="2"/>
      <c r="F45" s="2"/>
      <c r="G45" s="2"/>
      <c r="H45" s="2"/>
      <c r="I45" s="2"/>
      <c r="J45" s="2"/>
      <c r="K45" s="2"/>
      <c r="L45" s="22"/>
    </row>
    <row r="46" spans="1:12" ht="25" x14ac:dyDescent="0.3">
      <c r="A46" s="2">
        <v>8</v>
      </c>
      <c r="B46" s="11" t="s">
        <v>32</v>
      </c>
      <c r="C46" s="12" t="s">
        <v>17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77">
        <f t="shared" ref="L46:L53" si="1">SUM($D46:$K46)</f>
        <v>0</v>
      </c>
    </row>
    <row r="47" spans="1:12" ht="26" x14ac:dyDescent="0.3">
      <c r="A47" s="2"/>
      <c r="B47" s="28" t="s">
        <v>33</v>
      </c>
      <c r="C47" s="22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75">
        <f t="shared" si="1"/>
        <v>0</v>
      </c>
    </row>
    <row r="48" spans="1:12" x14ac:dyDescent="0.3">
      <c r="A48" s="2"/>
      <c r="B48" s="14" t="s">
        <v>34</v>
      </c>
      <c r="C48" s="22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75">
        <f t="shared" si="1"/>
        <v>0</v>
      </c>
    </row>
    <row r="49" spans="1:12" x14ac:dyDescent="0.3">
      <c r="A49" s="2"/>
      <c r="B49" s="29" t="s">
        <v>35</v>
      </c>
      <c r="C49" s="22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76">
        <f t="shared" si="1"/>
        <v>0</v>
      </c>
    </row>
    <row r="50" spans="1:12" x14ac:dyDescent="0.3">
      <c r="A50" s="2"/>
      <c r="B50" s="29" t="s">
        <v>36</v>
      </c>
      <c r="C50" s="22"/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76">
        <f t="shared" si="1"/>
        <v>0</v>
      </c>
    </row>
    <row r="51" spans="1:12" x14ac:dyDescent="0.3">
      <c r="A51" s="2"/>
      <c r="B51" s="14" t="s">
        <v>37</v>
      </c>
      <c r="C51" s="22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75">
        <f t="shared" si="1"/>
        <v>0</v>
      </c>
    </row>
    <row r="52" spans="1:12" x14ac:dyDescent="0.3">
      <c r="A52" s="2"/>
      <c r="B52" s="29" t="s">
        <v>38</v>
      </c>
      <c r="C52" s="22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76">
        <f t="shared" si="1"/>
        <v>0</v>
      </c>
    </row>
    <row r="53" spans="1:12" x14ac:dyDescent="0.3">
      <c r="A53" s="2"/>
      <c r="B53" s="29" t="s">
        <v>39</v>
      </c>
      <c r="C53" s="22"/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76">
        <f t="shared" si="1"/>
        <v>0</v>
      </c>
    </row>
    <row r="54" spans="1:12" ht="26" x14ac:dyDescent="0.3">
      <c r="A54" s="2"/>
      <c r="B54" s="30" t="s">
        <v>40</v>
      </c>
      <c r="C54" s="22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78"/>
    </row>
    <row r="55" spans="1:12" x14ac:dyDescent="0.3">
      <c r="A55" s="2"/>
      <c r="B55" s="3"/>
      <c r="C55" s="32"/>
      <c r="D55" s="33"/>
      <c r="E55" s="33"/>
      <c r="F55" s="33"/>
      <c r="G55" s="33"/>
      <c r="H55" s="33"/>
      <c r="I55" s="33"/>
      <c r="J55" s="33"/>
      <c r="K55" s="33"/>
      <c r="L55" s="79"/>
    </row>
    <row r="56" spans="1:12" ht="25" x14ac:dyDescent="0.3">
      <c r="A56" s="2">
        <v>9</v>
      </c>
      <c r="B56" s="11" t="s">
        <v>41</v>
      </c>
      <c r="C56" s="12" t="s">
        <v>17</v>
      </c>
      <c r="D56" s="27">
        <v>56751.336880354065</v>
      </c>
      <c r="E56" s="27">
        <v>28288.381157412259</v>
      </c>
      <c r="F56" s="27">
        <v>53130.810686223806</v>
      </c>
      <c r="G56" s="27">
        <v>17088.913735929378</v>
      </c>
      <c r="H56" s="27">
        <v>55394.786342089974</v>
      </c>
      <c r="I56" s="27">
        <v>21173.270667519799</v>
      </c>
      <c r="J56" s="27">
        <v>50009.727118823837</v>
      </c>
      <c r="K56" s="27">
        <v>37158.968830323225</v>
      </c>
      <c r="L56" s="77">
        <f>SUM($D56:$K56)</f>
        <v>318996.19541867636</v>
      </c>
    </row>
    <row r="57" spans="1:12" ht="26" x14ac:dyDescent="0.3">
      <c r="A57" s="2"/>
      <c r="B57" s="30" t="s">
        <v>42</v>
      </c>
      <c r="C57" s="22"/>
      <c r="D57" s="34">
        <v>2212527.7536200415</v>
      </c>
      <c r="E57" s="34">
        <v>1102860.8638367353</v>
      </c>
      <c r="F57" s="34">
        <v>2071376.6349404992</v>
      </c>
      <c r="G57" s="34">
        <v>666234.45364247088</v>
      </c>
      <c r="H57" s="34">
        <v>2159640.7930639368</v>
      </c>
      <c r="I57" s="34">
        <v>825468.64200856921</v>
      </c>
      <c r="J57" s="34">
        <v>1949696.9636968358</v>
      </c>
      <c r="K57" s="34">
        <v>1448692.7419229327</v>
      </c>
      <c r="L57" s="80">
        <f>SUM($D57:$K57)</f>
        <v>12436498.84673202</v>
      </c>
    </row>
    <row r="58" spans="1:12" ht="26" x14ac:dyDescent="0.3">
      <c r="A58" s="2"/>
      <c r="B58" s="30" t="s">
        <v>43</v>
      </c>
      <c r="C58" s="22"/>
      <c r="D58" s="31">
        <v>2.5649999999999999E-2</v>
      </c>
      <c r="E58" s="31">
        <v>2.5649999999999999E-2</v>
      </c>
      <c r="F58" s="31">
        <v>2.5649999999999999E-2</v>
      </c>
      <c r="G58" s="31">
        <v>2.5649999999999999E-2</v>
      </c>
      <c r="H58" s="31">
        <v>2.5649999999999999E-2</v>
      </c>
      <c r="I58" s="31">
        <v>2.5649999999999999E-2</v>
      </c>
      <c r="J58" s="31">
        <v>2.5649999999999999E-2</v>
      </c>
      <c r="K58" s="31">
        <v>2.5649999999999999E-2</v>
      </c>
      <c r="L58" s="78"/>
    </row>
    <row r="59" spans="1:12" x14ac:dyDescent="0.3">
      <c r="A59" s="2"/>
      <c r="B59" s="3"/>
      <c r="C59" s="32"/>
      <c r="D59" s="35"/>
      <c r="E59" s="35"/>
      <c r="F59" s="35"/>
      <c r="G59" s="35"/>
      <c r="H59" s="35"/>
      <c r="I59" s="35"/>
      <c r="J59" s="35"/>
      <c r="K59" s="35"/>
      <c r="L59" s="81"/>
    </row>
    <row r="60" spans="1:12" ht="25" x14ac:dyDescent="0.3">
      <c r="A60" s="2">
        <v>10</v>
      </c>
      <c r="B60" s="11" t="s">
        <v>44</v>
      </c>
      <c r="C60" s="12" t="s">
        <v>17</v>
      </c>
      <c r="D60" s="27">
        <v>303970.35264825949</v>
      </c>
      <c r="E60" s="27">
        <v>200311.16082250167</v>
      </c>
      <c r="F60" s="27">
        <v>365037.94802358351</v>
      </c>
      <c r="G60" s="27">
        <v>140316.78077625865</v>
      </c>
      <c r="H60" s="27">
        <v>129325.77198036877</v>
      </c>
      <c r="I60" s="27">
        <v>169938.12988861511</v>
      </c>
      <c r="J60" s="27">
        <v>408197.34227770357</v>
      </c>
      <c r="K60" s="27">
        <v>292015.6833726773</v>
      </c>
      <c r="L60" s="77">
        <f>SUM($D60:$K60)</f>
        <v>2009113.1697899681</v>
      </c>
    </row>
    <row r="61" spans="1:12" ht="26" x14ac:dyDescent="0.3">
      <c r="A61" s="2"/>
      <c r="B61" s="30" t="s">
        <v>45</v>
      </c>
      <c r="C61" s="22"/>
      <c r="D61" s="21">
        <v>11850696.009678733</v>
      </c>
      <c r="E61" s="21">
        <v>7809401.9813840808</v>
      </c>
      <c r="F61" s="21">
        <v>14231498.948287856</v>
      </c>
      <c r="G61" s="21">
        <v>5470439.7963453662</v>
      </c>
      <c r="H61" s="21">
        <v>5041940.4280845523</v>
      </c>
      <c r="I61" s="21">
        <v>6625268.2217783667</v>
      </c>
      <c r="J61" s="21">
        <v>15914126.404588833</v>
      </c>
      <c r="K61" s="21">
        <v>11384627.032073189</v>
      </c>
      <c r="L61" s="75">
        <f>SUM($D61:$K61)</f>
        <v>78327998.822220966</v>
      </c>
    </row>
    <row r="62" spans="1:12" ht="39" x14ac:dyDescent="0.3">
      <c r="A62" s="2"/>
      <c r="B62" s="14" t="s">
        <v>46</v>
      </c>
      <c r="C62" s="22"/>
      <c r="D62" s="21">
        <v>17924884.752866734</v>
      </c>
      <c r="E62" s="21">
        <v>11665718.933452103</v>
      </c>
      <c r="F62" s="21">
        <v>21852124.684357259</v>
      </c>
      <c r="G62" s="21">
        <v>8387022.6555307163</v>
      </c>
      <c r="H62" s="21">
        <v>7832167.57682129</v>
      </c>
      <c r="I62" s="21">
        <v>10215274.949451447</v>
      </c>
      <c r="J62" s="21">
        <v>23899715.901904792</v>
      </c>
      <c r="K62" s="21">
        <v>17004117.210862905</v>
      </c>
      <c r="L62" s="75">
        <f>SUM($D62:$K62)</f>
        <v>118781026.66524725</v>
      </c>
    </row>
    <row r="63" spans="1:12" ht="39" x14ac:dyDescent="0.3">
      <c r="A63" s="2"/>
      <c r="B63" s="14" t="s">
        <v>47</v>
      </c>
      <c r="C63" s="22"/>
      <c r="D63" s="34">
        <v>5776507.2664907305</v>
      </c>
      <c r="E63" s="34">
        <v>3953085.0293160579</v>
      </c>
      <c r="F63" s="34">
        <v>6610873.2122184504</v>
      </c>
      <c r="G63" s="34">
        <v>2553856.937160017</v>
      </c>
      <c r="H63" s="34">
        <v>2251713.2793478146</v>
      </c>
      <c r="I63" s="34">
        <v>3035261.4941052878</v>
      </c>
      <c r="J63" s="34">
        <v>7928536.9072728753</v>
      </c>
      <c r="K63" s="34">
        <v>5765136.8532834733</v>
      </c>
      <c r="L63" s="80">
        <f>SUM($D63:$K63)</f>
        <v>37874970.979194708</v>
      </c>
    </row>
    <row r="64" spans="1:12" ht="26" x14ac:dyDescent="0.3">
      <c r="A64" s="2"/>
      <c r="B64" s="30" t="s">
        <v>43</v>
      </c>
      <c r="C64" s="22"/>
      <c r="D64" s="36">
        <v>2.5649999999999999E-2</v>
      </c>
      <c r="E64" s="36">
        <v>2.5649999999999999E-2</v>
      </c>
      <c r="F64" s="36">
        <v>2.5649999999999999E-2</v>
      </c>
      <c r="G64" s="36">
        <v>2.5649999999999999E-2</v>
      </c>
      <c r="H64" s="36">
        <v>2.5649999999999999E-2</v>
      </c>
      <c r="I64" s="36">
        <v>2.5649999999999999E-2</v>
      </c>
      <c r="J64" s="36">
        <v>2.5649999999999999E-2</v>
      </c>
      <c r="K64" s="36">
        <v>2.5649999999999999E-2</v>
      </c>
      <c r="L64" s="82"/>
    </row>
    <row r="65" spans="1:12" x14ac:dyDescent="0.3">
      <c r="A65" s="2"/>
      <c r="B65" s="3"/>
      <c r="C65" s="32"/>
      <c r="D65" s="35"/>
      <c r="E65" s="35"/>
      <c r="F65" s="35"/>
      <c r="G65" s="35"/>
      <c r="H65" s="35"/>
      <c r="I65" s="35"/>
      <c r="J65" s="35"/>
      <c r="K65" s="35"/>
      <c r="L65" s="81"/>
    </row>
    <row r="66" spans="1:12" ht="25" x14ac:dyDescent="0.3">
      <c r="A66" s="2">
        <v>11</v>
      </c>
      <c r="B66" s="11" t="s">
        <v>48</v>
      </c>
      <c r="C66" s="12" t="s">
        <v>17</v>
      </c>
      <c r="D66" s="27">
        <v>6863.1647853410796</v>
      </c>
      <c r="E66" s="27">
        <v>3524.9897000588967</v>
      </c>
      <c r="F66" s="27">
        <v>8400.3586263379402</v>
      </c>
      <c r="G66" s="27">
        <v>2892.9627120030073</v>
      </c>
      <c r="H66" s="27">
        <v>4551.1195722395541</v>
      </c>
      <c r="I66" s="27">
        <v>3580.9285393916903</v>
      </c>
      <c r="J66" s="27">
        <v>6204.8793505923941</v>
      </c>
      <c r="K66" s="27">
        <v>5216.5106619914068</v>
      </c>
      <c r="L66" s="77">
        <f>SUM($D66:$K66)</f>
        <v>41234.913947955974</v>
      </c>
    </row>
    <row r="67" spans="1:12" ht="39" x14ac:dyDescent="0.3">
      <c r="A67" s="2"/>
      <c r="B67" s="30" t="s">
        <v>49</v>
      </c>
      <c r="C67" s="22"/>
      <c r="D67" s="21">
        <v>267569.77720627992</v>
      </c>
      <c r="E67" s="21">
        <v>137426.4990276373</v>
      </c>
      <c r="F67" s="21">
        <v>327499.36165060196</v>
      </c>
      <c r="G67" s="21">
        <v>112786.0706433921</v>
      </c>
      <c r="H67" s="21">
        <v>177431.56227054793</v>
      </c>
      <c r="I67" s="21">
        <v>139607.35046361366</v>
      </c>
      <c r="J67" s="21">
        <v>241905.6277034072</v>
      </c>
      <c r="K67" s="21">
        <v>203372.73536028876</v>
      </c>
      <c r="L67" s="75">
        <f>SUM($D67:$K67)</f>
        <v>1607598.9843257687</v>
      </c>
    </row>
    <row r="68" spans="1:12" ht="39" x14ac:dyDescent="0.3">
      <c r="A68" s="2"/>
      <c r="B68" s="14" t="s">
        <v>50</v>
      </c>
      <c r="C68" s="22"/>
      <c r="D68" s="21">
        <v>303618.11704126035</v>
      </c>
      <c r="E68" s="21">
        <v>154778.01370351639</v>
      </c>
      <c r="F68" s="21">
        <v>367928.52886746929</v>
      </c>
      <c r="G68" s="21">
        <v>126384.88752452281</v>
      </c>
      <c r="H68" s="21">
        <v>201539.93969406391</v>
      </c>
      <c r="I68" s="21">
        <v>157213.99263736082</v>
      </c>
      <c r="J68" s="21">
        <v>266891.06527120958</v>
      </c>
      <c r="K68" s="21">
        <v>229404.17881371835</v>
      </c>
      <c r="L68" s="75">
        <f>SUM($D68:$K68)</f>
        <v>1807758.7235531216</v>
      </c>
    </row>
    <row r="69" spans="1:12" ht="39" x14ac:dyDescent="0.3">
      <c r="A69" s="2"/>
      <c r="B69" s="14" t="s">
        <v>51</v>
      </c>
      <c r="C69" s="22"/>
      <c r="D69" s="21">
        <v>231521.43737129943</v>
      </c>
      <c r="E69" s="21">
        <v>120074.98435175819</v>
      </c>
      <c r="F69" s="21">
        <v>287070.19443373464</v>
      </c>
      <c r="G69" s="21">
        <v>99187.253762261404</v>
      </c>
      <c r="H69" s="21">
        <v>153323.18484703195</v>
      </c>
      <c r="I69" s="21">
        <v>122000.70828986652</v>
      </c>
      <c r="J69" s="21">
        <v>216920.19013560479</v>
      </c>
      <c r="K69" s="21">
        <v>177341.29190685917</v>
      </c>
      <c r="L69" s="75">
        <f>SUM($D69:$K69)</f>
        <v>1407439.2450984162</v>
      </c>
    </row>
    <row r="70" spans="1:12" ht="26" x14ac:dyDescent="0.3">
      <c r="A70" s="2"/>
      <c r="B70" s="30" t="s">
        <v>43</v>
      </c>
      <c r="C70" s="22"/>
      <c r="D70" s="36">
        <v>2.5649999999999999E-2</v>
      </c>
      <c r="E70" s="36">
        <v>2.5649999999999999E-2</v>
      </c>
      <c r="F70" s="36">
        <v>2.5649999999999999E-2</v>
      </c>
      <c r="G70" s="36">
        <v>2.5649999999999999E-2</v>
      </c>
      <c r="H70" s="36">
        <v>2.5649999999999999E-2</v>
      </c>
      <c r="I70" s="36">
        <v>2.5649999999999999E-2</v>
      </c>
      <c r="J70" s="36">
        <v>2.5649999999999999E-2</v>
      </c>
      <c r="K70" s="36">
        <v>2.5649999999999999E-2</v>
      </c>
      <c r="L70" s="82"/>
    </row>
    <row r="71" spans="1:12" x14ac:dyDescent="0.3">
      <c r="A71" s="2"/>
      <c r="B71" s="3"/>
      <c r="C71" s="32"/>
      <c r="D71" s="35"/>
      <c r="E71" s="35"/>
      <c r="F71" s="35"/>
      <c r="G71" s="35"/>
      <c r="H71" s="35"/>
      <c r="I71" s="35"/>
      <c r="J71" s="35"/>
      <c r="K71" s="35"/>
      <c r="L71" s="81"/>
    </row>
    <row r="72" spans="1:12" ht="25" x14ac:dyDescent="0.3">
      <c r="A72" s="2">
        <v>12</v>
      </c>
      <c r="B72" s="11" t="s">
        <v>52</v>
      </c>
      <c r="C72" s="12" t="s">
        <v>17</v>
      </c>
      <c r="D72" s="27">
        <v>-5.167367123475989</v>
      </c>
      <c r="E72" s="27">
        <v>20.541347106195285</v>
      </c>
      <c r="F72" s="27">
        <v>117.97696467164153</v>
      </c>
      <c r="G72" s="27">
        <v>17.427461939341566</v>
      </c>
      <c r="H72" s="27">
        <v>142.26898033240701</v>
      </c>
      <c r="I72" s="27">
        <v>56.124993967833632</v>
      </c>
      <c r="J72" s="27">
        <v>232.04093113365818</v>
      </c>
      <c r="K72" s="27">
        <v>33.807800948613469</v>
      </c>
      <c r="L72" s="77">
        <f>SUM($D72:$K72)</f>
        <v>615.02111297621468</v>
      </c>
    </row>
    <row r="73" spans="1:12" ht="26" x14ac:dyDescent="0.3">
      <c r="A73" s="2"/>
      <c r="B73" s="30" t="s">
        <v>53</v>
      </c>
      <c r="C73" s="22"/>
      <c r="D73" s="21">
        <v>-201.45680793278711</v>
      </c>
      <c r="E73" s="21">
        <v>800.83224585556673</v>
      </c>
      <c r="F73" s="21">
        <v>4599.4918000639973</v>
      </c>
      <c r="G73" s="21">
        <v>679.43321400941784</v>
      </c>
      <c r="H73" s="21">
        <v>5546.5489408345811</v>
      </c>
      <c r="I73" s="21">
        <v>2188.1089266211943</v>
      </c>
      <c r="J73" s="21">
        <v>9046.4300636903772</v>
      </c>
      <c r="K73" s="21">
        <v>1318.0429219732346</v>
      </c>
      <c r="L73" s="75">
        <f>SUM($D73:$K73)</f>
        <v>23977.431305115584</v>
      </c>
    </row>
    <row r="74" spans="1:12" ht="39" x14ac:dyDescent="0.3">
      <c r="A74" s="2"/>
      <c r="B74" s="14" t="s">
        <v>54</v>
      </c>
      <c r="C74" s="22"/>
      <c r="D74" s="21">
        <v>155.78267826531624</v>
      </c>
      <c r="E74" s="21">
        <v>1545.503616366191</v>
      </c>
      <c r="F74" s="21">
        <v>8507.6871157863679</v>
      </c>
      <c r="G74" s="21">
        <v>2675.2178885618373</v>
      </c>
      <c r="H74" s="21">
        <v>10296.583091455877</v>
      </c>
      <c r="I74" s="21">
        <v>4123.0387974584264</v>
      </c>
      <c r="J74" s="21">
        <v>17341.484603518642</v>
      </c>
      <c r="K74" s="21">
        <v>2626.1881521523378</v>
      </c>
      <c r="L74" s="75">
        <f>SUM($D74:$K74)</f>
        <v>47271.485943564992</v>
      </c>
    </row>
    <row r="75" spans="1:12" ht="39" x14ac:dyDescent="0.3">
      <c r="A75" s="2"/>
      <c r="B75" s="14" t="s">
        <v>55</v>
      </c>
      <c r="C75" s="22"/>
      <c r="D75" s="34">
        <v>-558.69629413089046</v>
      </c>
      <c r="E75" s="34">
        <v>56.160875344942419</v>
      </c>
      <c r="F75" s="34">
        <v>691.29648434162743</v>
      </c>
      <c r="G75" s="34">
        <v>-1316.3514605430016</v>
      </c>
      <c r="H75" s="34">
        <v>796.51479021328487</v>
      </c>
      <c r="I75" s="34">
        <v>253.17905578396235</v>
      </c>
      <c r="J75" s="34">
        <v>751.37552386211155</v>
      </c>
      <c r="K75" s="34">
        <v>9.8976917941313758</v>
      </c>
      <c r="L75" s="80">
        <f>SUM($D75:$K75)</f>
        <v>683.37666666616781</v>
      </c>
    </row>
    <row r="76" spans="1:12" ht="26" x14ac:dyDescent="0.3">
      <c r="A76" s="2"/>
      <c r="B76" s="30" t="s">
        <v>43</v>
      </c>
      <c r="C76" s="22"/>
      <c r="D76" s="36">
        <v>2.5649999999999999E-2</v>
      </c>
      <c r="E76" s="36">
        <v>2.5649999999999999E-2</v>
      </c>
      <c r="F76" s="36">
        <v>2.5649999999999999E-2</v>
      </c>
      <c r="G76" s="36">
        <v>2.5649999999999999E-2</v>
      </c>
      <c r="H76" s="36">
        <v>2.5649999999999999E-2</v>
      </c>
      <c r="I76" s="36">
        <v>2.5649999999999999E-2</v>
      </c>
      <c r="J76" s="36">
        <v>2.5649999999999999E-2</v>
      </c>
      <c r="K76" s="36">
        <v>2.5649999999999999E-2</v>
      </c>
      <c r="L76" s="82"/>
    </row>
    <row r="77" spans="1:12" x14ac:dyDescent="0.3">
      <c r="A77" s="2"/>
      <c r="B77" s="3"/>
      <c r="C77" s="32"/>
      <c r="D77" s="35"/>
      <c r="E77" s="35"/>
      <c r="F77" s="35"/>
      <c r="G77" s="35"/>
      <c r="H77" s="35"/>
      <c r="I77" s="35"/>
      <c r="J77" s="35"/>
      <c r="K77" s="35"/>
      <c r="L77" s="81"/>
    </row>
    <row r="78" spans="1:12" ht="25" x14ac:dyDescent="0.3">
      <c r="A78" s="2">
        <v>13</v>
      </c>
      <c r="B78" s="11" t="s">
        <v>56</v>
      </c>
      <c r="C78" s="12" t="s">
        <v>17</v>
      </c>
      <c r="D78" s="27">
        <v>1.7902688317834587</v>
      </c>
      <c r="E78" s="27">
        <v>-3.0299386679304745</v>
      </c>
      <c r="F78" s="27">
        <v>-0.37130944121461512</v>
      </c>
      <c r="G78" s="27">
        <v>-6.6223500073996338</v>
      </c>
      <c r="H78" s="27">
        <v>6.5623124143632889</v>
      </c>
      <c r="I78" s="27">
        <v>-3.2953474044244797</v>
      </c>
      <c r="J78" s="27">
        <v>1.3399127307016006</v>
      </c>
      <c r="K78" s="27">
        <v>-5.0110096282099992</v>
      </c>
      <c r="L78" s="77">
        <f>SUM($D78:$K78)</f>
        <v>-8.6374611723308536</v>
      </c>
    </row>
    <row r="79" spans="1:12" ht="26" x14ac:dyDescent="0.3">
      <c r="A79" s="2"/>
      <c r="B79" s="30" t="s">
        <v>57</v>
      </c>
      <c r="C79" s="22"/>
      <c r="D79" s="21">
        <v>69.796055820017884</v>
      </c>
      <c r="E79" s="21">
        <v>-118.12626385693858</v>
      </c>
      <c r="F79" s="21">
        <v>-14.476001606807607</v>
      </c>
      <c r="G79" s="21">
        <v>-258.18128683819236</v>
      </c>
      <c r="H79" s="21">
        <v>255.8406399361906</v>
      </c>
      <c r="I79" s="21">
        <v>-128.47358301849823</v>
      </c>
      <c r="J79" s="21">
        <v>52.238313087781698</v>
      </c>
      <c r="K79" s="21">
        <v>-195.36099915048729</v>
      </c>
      <c r="L79" s="75">
        <f>SUM($D79:$K79)</f>
        <v>-336.74312562693387</v>
      </c>
    </row>
    <row r="80" spans="1:12" ht="39" x14ac:dyDescent="0.3">
      <c r="A80" s="2"/>
      <c r="B80" s="14" t="s">
        <v>58</v>
      </c>
      <c r="C80" s="22"/>
      <c r="D80" s="21">
        <v>139.5874935799703</v>
      </c>
      <c r="E80" s="21">
        <v>-169.94953405454646</v>
      </c>
      <c r="F80" s="21">
        <v>-18.809944431817978</v>
      </c>
      <c r="G80" s="21">
        <v>-516.66223604998231</v>
      </c>
      <c r="H80" s="21">
        <v>524.28981518550745</v>
      </c>
      <c r="I80" s="21">
        <v>-189.31980168508275</v>
      </c>
      <c r="J80" s="21">
        <v>99.793313049340128</v>
      </c>
      <c r="K80" s="21">
        <v>-270.36594434632798</v>
      </c>
      <c r="L80" s="75">
        <f>SUM($D80:$K80)</f>
        <v>-401.43683875293965</v>
      </c>
    </row>
    <row r="81" spans="1:12" ht="39" x14ac:dyDescent="0.3">
      <c r="A81" s="2"/>
      <c r="B81" s="14" t="s">
        <v>59</v>
      </c>
      <c r="C81" s="22"/>
      <c r="D81" s="34">
        <v>4.6180600654549967E-3</v>
      </c>
      <c r="E81" s="34">
        <v>-66.302993659330696</v>
      </c>
      <c r="F81" s="34">
        <v>-10.142058781797234</v>
      </c>
      <c r="G81" s="34">
        <v>0.29966237359763115</v>
      </c>
      <c r="H81" s="34">
        <v>-12.608535313126263</v>
      </c>
      <c r="I81" s="34">
        <v>-67.627364351913727</v>
      </c>
      <c r="J81" s="34">
        <v>4.6833131262232648</v>
      </c>
      <c r="K81" s="34">
        <v>-120.3560539546466</v>
      </c>
      <c r="L81" s="80">
        <f>SUM($D81:$K81)</f>
        <v>-272.04941250092816</v>
      </c>
    </row>
    <row r="82" spans="1:12" ht="26" x14ac:dyDescent="0.3">
      <c r="A82" s="2"/>
      <c r="B82" s="30" t="s">
        <v>43</v>
      </c>
      <c r="C82" s="22"/>
      <c r="D82" s="36">
        <v>2.5649999999999999E-2</v>
      </c>
      <c r="E82" s="36">
        <v>2.5649999999999999E-2</v>
      </c>
      <c r="F82" s="36">
        <v>2.5649999999999999E-2</v>
      </c>
      <c r="G82" s="36">
        <v>2.5649999999999999E-2</v>
      </c>
      <c r="H82" s="36">
        <v>2.5649999999999999E-2</v>
      </c>
      <c r="I82" s="36">
        <v>2.5649999999999999E-2</v>
      </c>
      <c r="J82" s="36">
        <v>2.5649999999999999E-2</v>
      </c>
      <c r="K82" s="36">
        <v>2.5649999999999999E-2</v>
      </c>
      <c r="L82" s="82"/>
    </row>
    <row r="83" spans="1:12" x14ac:dyDescent="0.3">
      <c r="A83" s="2"/>
      <c r="B83" s="3"/>
      <c r="C83" s="17"/>
      <c r="D83" s="2"/>
      <c r="E83" s="2"/>
      <c r="F83" s="2"/>
      <c r="G83" s="2"/>
      <c r="H83" s="2"/>
      <c r="I83" s="2"/>
      <c r="J83" s="2"/>
      <c r="K83" s="2"/>
      <c r="L83" s="22"/>
    </row>
    <row r="84" spans="1:12" x14ac:dyDescent="0.3">
      <c r="A84" s="2"/>
      <c r="B84" s="8" t="s">
        <v>60</v>
      </c>
      <c r="C84" s="37"/>
      <c r="D84" s="10"/>
      <c r="E84" s="10"/>
      <c r="F84" s="10"/>
      <c r="G84" s="10"/>
      <c r="H84" s="10"/>
      <c r="I84" s="10"/>
      <c r="J84" s="10"/>
      <c r="K84" s="10"/>
      <c r="L84" s="71"/>
    </row>
    <row r="85" spans="1:12" x14ac:dyDescent="0.3">
      <c r="A85" s="2"/>
      <c r="B85" s="3"/>
      <c r="C85" s="17"/>
      <c r="D85" s="2"/>
      <c r="E85" s="2"/>
      <c r="F85" s="2"/>
      <c r="G85" s="2"/>
      <c r="H85" s="2"/>
      <c r="I85" s="2"/>
      <c r="J85" s="2"/>
      <c r="K85" s="2"/>
      <c r="L85" s="22"/>
    </row>
    <row r="86" spans="1:12" ht="37.5" x14ac:dyDescent="0.3">
      <c r="A86" s="2">
        <v>14</v>
      </c>
      <c r="B86" s="11" t="s">
        <v>15</v>
      </c>
      <c r="C86" s="12"/>
      <c r="D86" s="13"/>
      <c r="E86" s="13"/>
      <c r="F86" s="13"/>
      <c r="G86" s="13"/>
      <c r="H86" s="13"/>
      <c r="I86" s="13"/>
      <c r="J86" s="13"/>
      <c r="K86" s="13"/>
      <c r="L86" s="72"/>
    </row>
    <row r="87" spans="1:12" x14ac:dyDescent="0.3">
      <c r="A87" s="2"/>
      <c r="B87" s="14" t="s">
        <v>61</v>
      </c>
      <c r="C87" s="15" t="s">
        <v>17</v>
      </c>
      <c r="D87" s="16">
        <v>-14702333.228750054</v>
      </c>
      <c r="E87" s="16">
        <v>-75599.357119448949</v>
      </c>
      <c r="F87" s="16">
        <v>473470.5260842694</v>
      </c>
      <c r="G87" s="16">
        <v>-2170600.2141115838</v>
      </c>
      <c r="H87" s="16">
        <v>-4312243.3936118316</v>
      </c>
      <c r="I87" s="16">
        <v>-4435359.6734039746</v>
      </c>
      <c r="J87" s="16">
        <v>1944899.325641246</v>
      </c>
      <c r="K87" s="16">
        <v>259994.04262760177</v>
      </c>
      <c r="L87" s="73">
        <f>SUM($D87:$K87)</f>
        <v>-23017771.972643774</v>
      </c>
    </row>
    <row r="88" spans="1:12" x14ac:dyDescent="0.3">
      <c r="A88" s="2"/>
      <c r="B88" s="2"/>
      <c r="C88" s="22"/>
      <c r="D88" s="2"/>
      <c r="E88" s="2"/>
      <c r="F88" s="2"/>
      <c r="G88" s="2"/>
      <c r="H88" s="2"/>
      <c r="I88" s="2"/>
      <c r="J88" s="2"/>
      <c r="K88" s="2"/>
      <c r="L88" s="22"/>
    </row>
    <row r="89" spans="1:12" ht="37.5" x14ac:dyDescent="0.3">
      <c r="A89" s="2">
        <v>15</v>
      </c>
      <c r="B89" s="11" t="s">
        <v>18</v>
      </c>
      <c r="C89" s="12"/>
      <c r="D89" s="13"/>
      <c r="E89" s="13"/>
      <c r="F89" s="13"/>
      <c r="G89" s="13"/>
      <c r="H89" s="13"/>
      <c r="I89" s="13"/>
      <c r="J89" s="13"/>
      <c r="K89" s="13"/>
      <c r="L89" s="72"/>
    </row>
    <row r="90" spans="1:12" x14ac:dyDescent="0.3">
      <c r="A90" s="2"/>
      <c r="B90" s="14" t="s">
        <v>61</v>
      </c>
      <c r="C90" s="15" t="s">
        <v>17</v>
      </c>
      <c r="D90" s="16">
        <v>-239.16320027905954</v>
      </c>
      <c r="E90" s="16">
        <v>-140.15545484335235</v>
      </c>
      <c r="F90" s="16">
        <v>585.06537831604805</v>
      </c>
      <c r="G90" s="16">
        <v>544.40321395549972</v>
      </c>
      <c r="H90" s="16">
        <v>-5120.0138372381707</v>
      </c>
      <c r="I90" s="16">
        <v>955.10558107373822</v>
      </c>
      <c r="J90" s="16">
        <v>16615.290893899954</v>
      </c>
      <c r="K90" s="16">
        <v>-636.50932719615923</v>
      </c>
      <c r="L90" s="73">
        <f>SUM($D90:$K90)</f>
        <v>12564.023247688498</v>
      </c>
    </row>
    <row r="91" spans="1:12" x14ac:dyDescent="0.3">
      <c r="A91" s="2"/>
      <c r="B91" s="2"/>
      <c r="C91" s="22"/>
      <c r="D91" s="2"/>
      <c r="E91" s="2"/>
      <c r="F91" s="2"/>
      <c r="G91" s="2"/>
      <c r="H91" s="2"/>
      <c r="I91" s="2"/>
      <c r="J91" s="2"/>
      <c r="K91" s="2"/>
      <c r="L91" s="22"/>
    </row>
    <row r="92" spans="1:12" ht="37.5" x14ac:dyDescent="0.3">
      <c r="A92" s="2">
        <v>16</v>
      </c>
      <c r="B92" s="11" t="s">
        <v>19</v>
      </c>
      <c r="C92" s="12"/>
      <c r="D92" s="13"/>
      <c r="E92" s="13"/>
      <c r="F92" s="13"/>
      <c r="G92" s="13"/>
      <c r="H92" s="13"/>
      <c r="I92" s="13"/>
      <c r="J92" s="13"/>
      <c r="K92" s="13"/>
      <c r="L92" s="72"/>
    </row>
    <row r="93" spans="1:12" x14ac:dyDescent="0.3">
      <c r="A93" s="2"/>
      <c r="B93" s="14" t="s">
        <v>61</v>
      </c>
      <c r="C93" s="12" t="s">
        <v>17</v>
      </c>
      <c r="D93" s="21">
        <v>8.4367387344256208</v>
      </c>
      <c r="E93" s="21">
        <v>-0.12</v>
      </c>
      <c r="F93" s="21">
        <v>15.825180943797386</v>
      </c>
      <c r="G93" s="21">
        <v>7.2416790201482382</v>
      </c>
      <c r="H93" s="21">
        <v>170.25990151291066</v>
      </c>
      <c r="I93" s="21">
        <v>8.2247572201707388</v>
      </c>
      <c r="J93" s="21">
        <v>95.284045628592125</v>
      </c>
      <c r="K93" s="21">
        <v>13.038453962531589</v>
      </c>
      <c r="L93" s="75">
        <f>SUM($D93:$K93)</f>
        <v>318.19075702257635</v>
      </c>
    </row>
    <row r="94" spans="1:12" x14ac:dyDescent="0.3">
      <c r="A94" s="2"/>
      <c r="B94" s="3"/>
      <c r="C94" s="17"/>
      <c r="D94" s="2"/>
      <c r="E94" s="2"/>
      <c r="F94" s="2"/>
      <c r="G94" s="2"/>
      <c r="H94" s="2"/>
      <c r="I94" s="2"/>
      <c r="J94" s="2"/>
      <c r="K94" s="2"/>
      <c r="L94" s="22"/>
    </row>
    <row r="95" spans="1:12" x14ac:dyDescent="0.3">
      <c r="A95" s="2"/>
      <c r="B95" s="3"/>
      <c r="C95" s="17"/>
      <c r="D95" s="2"/>
      <c r="E95" s="2"/>
      <c r="F95" s="2"/>
      <c r="G95" s="2"/>
      <c r="H95" s="2"/>
      <c r="I95" s="2"/>
      <c r="J95" s="2"/>
      <c r="K95" s="2"/>
      <c r="L95" s="22"/>
    </row>
    <row r="96" spans="1:12" x14ac:dyDescent="0.3">
      <c r="A96" s="2"/>
      <c r="B96" s="8" t="s">
        <v>62</v>
      </c>
      <c r="C96" s="37"/>
      <c r="D96" s="10"/>
      <c r="E96" s="10"/>
      <c r="F96" s="10"/>
      <c r="G96" s="10"/>
      <c r="H96" s="10"/>
      <c r="I96" s="10"/>
      <c r="J96" s="10"/>
      <c r="K96" s="10"/>
      <c r="L96" s="71"/>
    </row>
    <row r="97" spans="1:12" x14ac:dyDescent="0.3">
      <c r="A97" s="2"/>
      <c r="B97" s="2"/>
      <c r="C97" s="22"/>
      <c r="D97" s="2"/>
      <c r="E97" s="2"/>
      <c r="F97" s="2"/>
      <c r="G97" s="2"/>
      <c r="H97" s="2"/>
      <c r="I97" s="2"/>
      <c r="J97" s="2"/>
      <c r="K97" s="2"/>
      <c r="L97" s="22"/>
    </row>
    <row r="98" spans="1:12" ht="25" x14ac:dyDescent="0.3">
      <c r="A98" s="2">
        <v>17</v>
      </c>
      <c r="B98" s="23" t="s">
        <v>22</v>
      </c>
      <c r="C98" s="12"/>
      <c r="D98" s="13"/>
      <c r="E98" s="13"/>
      <c r="F98" s="13"/>
      <c r="G98" s="13"/>
      <c r="H98" s="13"/>
      <c r="I98" s="13"/>
      <c r="J98" s="13"/>
      <c r="K98" s="13"/>
      <c r="L98" s="72"/>
    </row>
    <row r="99" spans="1:12" x14ac:dyDescent="0.3">
      <c r="A99" s="2"/>
      <c r="B99" s="24" t="s">
        <v>63</v>
      </c>
      <c r="C99" s="12" t="s">
        <v>17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76">
        <f>SUM($D99:$K99)</f>
        <v>0</v>
      </c>
    </row>
    <row r="100" spans="1:12" x14ac:dyDescent="0.3">
      <c r="A100" s="2"/>
      <c r="B100" s="2"/>
      <c r="C100" s="22"/>
      <c r="D100" s="2"/>
      <c r="E100" s="2"/>
      <c r="F100" s="2"/>
      <c r="G100" s="2"/>
      <c r="H100" s="2"/>
      <c r="I100" s="2"/>
      <c r="J100" s="2"/>
      <c r="K100" s="2"/>
      <c r="L100" s="22"/>
    </row>
    <row r="101" spans="1:12" ht="37.5" x14ac:dyDescent="0.3">
      <c r="A101" s="2">
        <v>18</v>
      </c>
      <c r="B101" s="11" t="s">
        <v>30</v>
      </c>
      <c r="C101" s="12"/>
      <c r="D101" s="13"/>
      <c r="E101" s="13"/>
      <c r="F101" s="13"/>
      <c r="G101" s="13"/>
      <c r="H101" s="13"/>
      <c r="I101" s="13"/>
      <c r="J101" s="13"/>
      <c r="K101" s="13"/>
      <c r="L101" s="72"/>
    </row>
    <row r="102" spans="1:12" x14ac:dyDescent="0.3">
      <c r="A102" s="2"/>
      <c r="B102" s="24" t="s">
        <v>63</v>
      </c>
      <c r="C102" s="12" t="s">
        <v>17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76">
        <f>SUM($D102:$K102)</f>
        <v>0</v>
      </c>
    </row>
    <row r="103" spans="1:12" x14ac:dyDescent="0.3">
      <c r="A103" s="2"/>
      <c r="B103" s="2"/>
      <c r="C103" s="22"/>
      <c r="D103" s="2"/>
      <c r="E103" s="2"/>
      <c r="F103" s="2"/>
      <c r="G103" s="2"/>
      <c r="H103" s="2"/>
      <c r="I103" s="2"/>
      <c r="J103" s="2"/>
      <c r="K103" s="2"/>
      <c r="L103" s="22"/>
    </row>
    <row r="104" spans="1:12" x14ac:dyDescent="0.3">
      <c r="A104" s="2"/>
      <c r="B104" s="3"/>
      <c r="C104" s="17"/>
      <c r="D104" s="2"/>
      <c r="E104" s="2"/>
      <c r="F104" s="2"/>
      <c r="G104" s="2"/>
      <c r="H104" s="2"/>
      <c r="I104" s="2"/>
      <c r="J104" s="2"/>
      <c r="K104" s="2"/>
      <c r="L104" s="22"/>
    </row>
    <row r="105" spans="1:12" x14ac:dyDescent="0.3">
      <c r="A105" s="2"/>
      <c r="B105" s="8" t="s">
        <v>64</v>
      </c>
      <c r="C105" s="37"/>
      <c r="D105" s="10"/>
      <c r="E105" s="10"/>
      <c r="F105" s="10"/>
      <c r="G105" s="10"/>
      <c r="H105" s="10"/>
      <c r="I105" s="10"/>
      <c r="J105" s="10"/>
      <c r="K105" s="10"/>
      <c r="L105" s="71"/>
    </row>
    <row r="106" spans="1:12" x14ac:dyDescent="0.3">
      <c r="A106" s="2"/>
      <c r="B106" s="3"/>
      <c r="C106" s="17"/>
      <c r="D106" s="2"/>
      <c r="E106" s="2"/>
      <c r="F106" s="2"/>
      <c r="G106" s="2"/>
      <c r="H106" s="2"/>
      <c r="I106" s="2"/>
      <c r="J106" s="2"/>
      <c r="K106" s="2"/>
      <c r="L106" s="22"/>
    </row>
    <row r="107" spans="1:12" x14ac:dyDescent="0.3">
      <c r="A107" s="2"/>
      <c r="B107" s="3"/>
      <c r="C107" s="17"/>
      <c r="D107" s="2"/>
      <c r="E107" s="2"/>
      <c r="F107" s="2"/>
      <c r="G107" s="2"/>
      <c r="H107" s="2"/>
      <c r="I107" s="2"/>
      <c r="J107" s="2"/>
      <c r="K107" s="2"/>
      <c r="L107" s="22"/>
    </row>
    <row r="108" spans="1:12" x14ac:dyDescent="0.3">
      <c r="A108" s="2"/>
      <c r="B108" s="8" t="s">
        <v>65</v>
      </c>
      <c r="C108" s="37"/>
      <c r="D108" s="10"/>
      <c r="E108" s="10"/>
      <c r="F108" s="10"/>
      <c r="G108" s="10"/>
      <c r="H108" s="10"/>
      <c r="I108" s="10"/>
      <c r="J108" s="10"/>
      <c r="K108" s="10"/>
      <c r="L108" s="71"/>
    </row>
    <row r="109" spans="1:12" x14ac:dyDescent="0.3">
      <c r="A109" s="2"/>
      <c r="B109" s="3"/>
      <c r="C109" s="17"/>
      <c r="D109" s="2"/>
      <c r="E109" s="2"/>
      <c r="F109" s="2"/>
      <c r="G109" s="2"/>
      <c r="H109" s="2"/>
      <c r="I109" s="2"/>
      <c r="J109" s="2"/>
      <c r="K109" s="2"/>
      <c r="L109" s="22"/>
    </row>
    <row r="110" spans="1:12" ht="37.5" x14ac:dyDescent="0.3">
      <c r="A110" s="2">
        <v>19</v>
      </c>
      <c r="B110" s="11" t="s">
        <v>15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72"/>
    </row>
    <row r="111" spans="1:12" x14ac:dyDescent="0.3">
      <c r="A111" s="2"/>
      <c r="B111" s="14" t="s">
        <v>66</v>
      </c>
      <c r="C111" s="15" t="s">
        <v>17</v>
      </c>
      <c r="D111" s="16">
        <v>113355.92695393882</v>
      </c>
      <c r="E111" s="16">
        <v>22233.055250837493</v>
      </c>
      <c r="F111" s="16">
        <v>112691.69865326661</v>
      </c>
      <c r="G111" s="16">
        <v>45244.084755831245</v>
      </c>
      <c r="H111" s="16">
        <v>19628.638986230679</v>
      </c>
      <c r="I111" s="16">
        <v>31754.72028307278</v>
      </c>
      <c r="J111" s="16">
        <v>43044.821022473989</v>
      </c>
      <c r="K111" s="16">
        <v>37175.003844812265</v>
      </c>
      <c r="L111" s="73">
        <f>SUM($D111:$K111)</f>
        <v>425127.94975046383</v>
      </c>
    </row>
    <row r="112" spans="1:12" x14ac:dyDescent="0.3">
      <c r="A112" s="2"/>
      <c r="B112" s="2"/>
      <c r="C112" s="22"/>
      <c r="D112" s="2"/>
      <c r="E112" s="2"/>
      <c r="F112" s="2"/>
      <c r="G112" s="2"/>
      <c r="H112" s="2"/>
      <c r="I112" s="2"/>
      <c r="J112" s="2"/>
      <c r="K112" s="2"/>
      <c r="L112" s="22"/>
    </row>
    <row r="113" spans="1:12" ht="37.5" x14ac:dyDescent="0.3">
      <c r="A113" s="2">
        <v>20</v>
      </c>
      <c r="B113" s="11" t="s">
        <v>18</v>
      </c>
      <c r="C113" s="12"/>
      <c r="D113" s="13"/>
      <c r="E113" s="13"/>
      <c r="F113" s="13"/>
      <c r="G113" s="13"/>
      <c r="H113" s="13"/>
      <c r="I113" s="13"/>
      <c r="J113" s="13"/>
      <c r="K113" s="13"/>
      <c r="L113" s="72"/>
    </row>
    <row r="114" spans="1:12" x14ac:dyDescent="0.3">
      <c r="A114" s="2"/>
      <c r="B114" s="14" t="s">
        <v>66</v>
      </c>
      <c r="C114" s="15" t="s">
        <v>17</v>
      </c>
      <c r="D114" s="16">
        <v>1118311.7148246642</v>
      </c>
      <c r="E114" s="16">
        <v>362450.32109520491</v>
      </c>
      <c r="F114" s="16">
        <v>933206.69585718331</v>
      </c>
      <c r="G114" s="16">
        <v>298456.08902295609</v>
      </c>
      <c r="H114" s="16">
        <v>290800.96053059842</v>
      </c>
      <c r="I114" s="16">
        <v>481658.58854548889</v>
      </c>
      <c r="J114" s="16">
        <v>695649.424887734</v>
      </c>
      <c r="K114" s="16">
        <v>518598.31104727543</v>
      </c>
      <c r="L114" s="73">
        <f>SUM($D114:$K114)</f>
        <v>4699132.1058111051</v>
      </c>
    </row>
    <row r="115" spans="1:12" x14ac:dyDescent="0.3">
      <c r="A115" s="2"/>
      <c r="B115" s="2"/>
      <c r="C115" s="22"/>
      <c r="D115" s="2"/>
      <c r="E115" s="2"/>
      <c r="F115" s="2"/>
      <c r="G115" s="2"/>
      <c r="H115" s="2"/>
      <c r="I115" s="2"/>
      <c r="J115" s="2"/>
      <c r="K115" s="2"/>
      <c r="L115" s="22"/>
    </row>
    <row r="116" spans="1:12" ht="37.5" x14ac:dyDescent="0.3">
      <c r="A116" s="2">
        <v>21</v>
      </c>
      <c r="B116" s="11" t="s">
        <v>19</v>
      </c>
      <c r="C116" s="12"/>
      <c r="D116" s="13"/>
      <c r="E116" s="13"/>
      <c r="F116" s="13"/>
      <c r="G116" s="13"/>
      <c r="H116" s="13"/>
      <c r="I116" s="13"/>
      <c r="J116" s="13"/>
      <c r="K116" s="13"/>
      <c r="L116" s="72"/>
    </row>
    <row r="117" spans="1:12" x14ac:dyDescent="0.3">
      <c r="A117" s="2"/>
      <c r="B117" s="14" t="s">
        <v>66</v>
      </c>
      <c r="C117" s="12" t="s">
        <v>17</v>
      </c>
      <c r="D117" s="21">
        <v>4482.9583630990655</v>
      </c>
      <c r="E117" s="21">
        <v>3061.4619355442496</v>
      </c>
      <c r="F117" s="21">
        <v>3626.3377146688863</v>
      </c>
      <c r="G117" s="21">
        <v>1739.984033157677</v>
      </c>
      <c r="H117" s="21">
        <v>3655.9978845443698</v>
      </c>
      <c r="I117" s="21">
        <v>2984.4881301984069</v>
      </c>
      <c r="J117" s="21">
        <v>3545.3503605686246</v>
      </c>
      <c r="K117" s="21">
        <v>1522.2669504130063</v>
      </c>
      <c r="L117" s="75">
        <f>SUM($D117:$K117)</f>
        <v>24618.845372194286</v>
      </c>
    </row>
    <row r="118" spans="1:12" x14ac:dyDescent="0.3">
      <c r="A118" s="2"/>
      <c r="B118" s="3"/>
      <c r="C118" s="17"/>
      <c r="D118" s="2"/>
      <c r="E118" s="2"/>
      <c r="F118" s="2"/>
      <c r="G118" s="2"/>
      <c r="H118" s="2"/>
      <c r="I118" s="2"/>
      <c r="J118" s="2"/>
      <c r="K118" s="2"/>
      <c r="L118" s="22"/>
    </row>
    <row r="119" spans="1:12" ht="25" x14ac:dyDescent="0.3">
      <c r="A119" s="2">
        <v>22</v>
      </c>
      <c r="B119" s="23" t="s">
        <v>22</v>
      </c>
      <c r="C119" s="12" t="s">
        <v>17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72">
        <f>SUM($D119:$K119)</f>
        <v>0</v>
      </c>
    </row>
    <row r="120" spans="1:12" ht="26" x14ac:dyDescent="0.3">
      <c r="A120" s="2"/>
      <c r="B120" s="24" t="s">
        <v>67</v>
      </c>
      <c r="C120" s="12"/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76">
        <f>SUM($D120:$K120)</f>
        <v>0</v>
      </c>
    </row>
    <row r="121" spans="1:12" x14ac:dyDescent="0.3">
      <c r="A121" s="2"/>
      <c r="B121" s="24" t="s">
        <v>68</v>
      </c>
      <c r="C121" s="12"/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76">
        <f>SUM($D121:$K121)</f>
        <v>0</v>
      </c>
    </row>
    <row r="122" spans="1:12" x14ac:dyDescent="0.3">
      <c r="A122" s="2"/>
      <c r="B122" s="26"/>
      <c r="C122" s="12"/>
      <c r="D122" s="25"/>
      <c r="E122" s="25"/>
      <c r="F122" s="25"/>
      <c r="G122" s="25"/>
      <c r="H122" s="25"/>
      <c r="I122" s="25"/>
      <c r="J122" s="25"/>
      <c r="K122" s="25"/>
      <c r="L122" s="76"/>
    </row>
    <row r="123" spans="1:12" x14ac:dyDescent="0.3">
      <c r="A123" s="2"/>
      <c r="B123" s="3"/>
      <c r="C123" s="17"/>
      <c r="D123" s="2"/>
      <c r="E123" s="2"/>
      <c r="F123" s="2"/>
      <c r="G123" s="2"/>
      <c r="H123" s="2"/>
      <c r="I123" s="2"/>
      <c r="J123" s="2"/>
      <c r="K123" s="2"/>
      <c r="L123" s="22"/>
    </row>
    <row r="124" spans="1:12" ht="37.5" x14ac:dyDescent="0.3">
      <c r="A124" s="2">
        <v>23</v>
      </c>
      <c r="B124" s="11" t="s">
        <v>30</v>
      </c>
      <c r="C124" s="12" t="s">
        <v>17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72">
        <f>SUM($D124:$K124)</f>
        <v>0</v>
      </c>
    </row>
    <row r="125" spans="1:12" ht="26" x14ac:dyDescent="0.3">
      <c r="A125" s="2"/>
      <c r="B125" s="14" t="s">
        <v>67</v>
      </c>
      <c r="C125" s="22"/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76">
        <f>SUM($D125:$K125)</f>
        <v>0</v>
      </c>
    </row>
    <row r="126" spans="1:12" x14ac:dyDescent="0.3">
      <c r="A126" s="2"/>
      <c r="B126" s="14" t="s">
        <v>68</v>
      </c>
      <c r="C126" s="22"/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76">
        <f>SUM($D126:$K126)</f>
        <v>0</v>
      </c>
    </row>
    <row r="127" spans="1:12" x14ac:dyDescent="0.3">
      <c r="A127" s="2"/>
      <c r="B127" s="26"/>
      <c r="C127" s="22"/>
      <c r="D127" s="25"/>
      <c r="E127" s="25"/>
      <c r="F127" s="25"/>
      <c r="G127" s="25"/>
      <c r="H127" s="25"/>
      <c r="I127" s="25"/>
      <c r="J127" s="25"/>
      <c r="K127" s="25"/>
      <c r="L127" s="76"/>
    </row>
    <row r="128" spans="1:12" x14ac:dyDescent="0.3">
      <c r="A128" s="2"/>
      <c r="B128" s="3"/>
      <c r="C128" s="17"/>
      <c r="D128" s="2"/>
      <c r="E128" s="2"/>
      <c r="F128" s="2"/>
      <c r="G128" s="2"/>
      <c r="H128" s="2"/>
      <c r="I128" s="2"/>
      <c r="J128" s="2"/>
      <c r="K128" s="2"/>
      <c r="L128" s="22"/>
    </row>
    <row r="129" spans="1:12" ht="37.5" x14ac:dyDescent="0.3">
      <c r="A129" s="2">
        <v>24</v>
      </c>
      <c r="B129" s="11" t="s">
        <v>69</v>
      </c>
      <c r="C129" s="12" t="s">
        <v>17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72">
        <f t="shared" ref="L129:L138" si="2">SUM($D129:$K129)</f>
        <v>0</v>
      </c>
    </row>
    <row r="130" spans="1:12" x14ac:dyDescent="0.3">
      <c r="A130" s="2"/>
      <c r="B130" s="24" t="s">
        <v>70</v>
      </c>
      <c r="C130" s="12"/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83">
        <f t="shared" si="2"/>
        <v>0</v>
      </c>
    </row>
    <row r="131" spans="1:12" x14ac:dyDescent="0.3">
      <c r="A131" s="2"/>
      <c r="B131" s="24" t="s">
        <v>71</v>
      </c>
      <c r="C131" s="12"/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83">
        <f t="shared" si="2"/>
        <v>0</v>
      </c>
    </row>
    <row r="132" spans="1:12" ht="26" x14ac:dyDescent="0.3">
      <c r="A132" s="2"/>
      <c r="B132" s="24" t="s">
        <v>72</v>
      </c>
      <c r="C132" s="12"/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83">
        <f t="shared" si="2"/>
        <v>0</v>
      </c>
    </row>
    <row r="133" spans="1:12" ht="52" x14ac:dyDescent="0.3">
      <c r="A133" s="2"/>
      <c r="B133" s="24" t="s">
        <v>73</v>
      </c>
      <c r="C133" s="12"/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83">
        <f t="shared" si="2"/>
        <v>0</v>
      </c>
    </row>
    <row r="134" spans="1:12" ht="37.5" x14ac:dyDescent="0.3">
      <c r="A134" s="2"/>
      <c r="B134" s="11" t="s">
        <v>74</v>
      </c>
      <c r="C134" s="12" t="s">
        <v>75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84">
        <f t="shared" si="2"/>
        <v>0</v>
      </c>
    </row>
    <row r="135" spans="1:12" x14ac:dyDescent="0.3">
      <c r="A135" s="2"/>
      <c r="B135" s="24" t="s">
        <v>76</v>
      </c>
      <c r="C135" s="12"/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83">
        <f t="shared" si="2"/>
        <v>0</v>
      </c>
    </row>
    <row r="136" spans="1:12" x14ac:dyDescent="0.3">
      <c r="A136" s="2"/>
      <c r="B136" s="24" t="s">
        <v>77</v>
      </c>
      <c r="C136" s="12"/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83">
        <f t="shared" si="2"/>
        <v>0</v>
      </c>
    </row>
    <row r="137" spans="1:12" ht="26" x14ac:dyDescent="0.3">
      <c r="A137" s="2"/>
      <c r="B137" s="24" t="s">
        <v>78</v>
      </c>
      <c r="C137" s="12"/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83">
        <f t="shared" si="2"/>
        <v>0</v>
      </c>
    </row>
    <row r="138" spans="1:12" ht="65" x14ac:dyDescent="0.3">
      <c r="A138" s="2"/>
      <c r="B138" s="24" t="s">
        <v>79</v>
      </c>
      <c r="C138" s="12"/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83">
        <f t="shared" si="2"/>
        <v>0</v>
      </c>
    </row>
    <row r="139" spans="1:12" x14ac:dyDescent="0.3">
      <c r="A139" s="2"/>
      <c r="B139" s="39"/>
      <c r="C139" s="32"/>
      <c r="D139" s="40"/>
      <c r="E139" s="40"/>
      <c r="F139" s="40"/>
      <c r="G139" s="40"/>
      <c r="H139" s="40"/>
      <c r="I139" s="40"/>
      <c r="J139" s="40"/>
      <c r="K139" s="40"/>
      <c r="L139" s="85"/>
    </row>
    <row r="140" spans="1:12" ht="25" x14ac:dyDescent="0.3">
      <c r="A140" s="2">
        <v>25</v>
      </c>
      <c r="B140" s="23" t="s">
        <v>80</v>
      </c>
      <c r="C140" s="41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3">
      <c r="A141" s="2"/>
      <c r="B141" s="24" t="s">
        <v>81</v>
      </c>
      <c r="C141" s="12" t="s">
        <v>17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76">
        <f>SUM($D141:$K141)</f>
        <v>0</v>
      </c>
    </row>
    <row r="142" spans="1:12" x14ac:dyDescent="0.3">
      <c r="A142" s="2"/>
      <c r="B142" s="24" t="s">
        <v>82</v>
      </c>
      <c r="C142" s="12" t="s">
        <v>17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76">
        <f>SUM($D142:$K142)</f>
        <v>0</v>
      </c>
    </row>
    <row r="143" spans="1:12" x14ac:dyDescent="0.3">
      <c r="A143" s="2"/>
      <c r="B143" s="43"/>
      <c r="C143" s="44"/>
      <c r="D143" s="45"/>
      <c r="E143" s="45"/>
      <c r="F143" s="45"/>
      <c r="G143" s="45"/>
      <c r="H143" s="45"/>
      <c r="I143" s="45"/>
      <c r="J143" s="45"/>
      <c r="K143" s="45"/>
      <c r="L143" s="86"/>
    </row>
    <row r="144" spans="1:12" x14ac:dyDescent="0.3">
      <c r="A144" s="2">
        <v>26</v>
      </c>
      <c r="B144" s="46" t="s">
        <v>83</v>
      </c>
      <c r="C144" s="12" t="s">
        <v>75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72"/>
    </row>
    <row r="145" spans="1:12" x14ac:dyDescent="0.3">
      <c r="A145" s="2"/>
      <c r="B145" s="24" t="s">
        <v>84</v>
      </c>
      <c r="C145" s="12"/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83">
        <f>SUM($D145:$K145)</f>
        <v>0</v>
      </c>
    </row>
    <row r="146" spans="1:12" x14ac:dyDescent="0.3">
      <c r="A146" s="2"/>
      <c r="B146" s="24" t="s">
        <v>85</v>
      </c>
      <c r="C146" s="12"/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83">
        <f>SUM($D146:$K146)</f>
        <v>0</v>
      </c>
    </row>
    <row r="147" spans="1:12" x14ac:dyDescent="0.3">
      <c r="A147" s="2"/>
      <c r="B147" s="46" t="s">
        <v>86</v>
      </c>
      <c r="C147" s="12" t="s">
        <v>75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72"/>
    </row>
    <row r="148" spans="1:12" x14ac:dyDescent="0.3">
      <c r="A148" s="2"/>
      <c r="B148" s="24" t="s">
        <v>84</v>
      </c>
      <c r="C148" s="12"/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83">
        <f>SUM($D148:$K148)</f>
        <v>0</v>
      </c>
    </row>
    <row r="149" spans="1:12" x14ac:dyDescent="0.3">
      <c r="A149" s="2"/>
      <c r="B149" s="24" t="s">
        <v>85</v>
      </c>
      <c r="C149" s="12"/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83">
        <f>SUM($D149:$K149)</f>
        <v>0</v>
      </c>
    </row>
    <row r="150" spans="1:12" x14ac:dyDescent="0.3">
      <c r="A150" s="2"/>
      <c r="B150" s="43"/>
      <c r="C150" s="19"/>
      <c r="D150" s="45"/>
      <c r="E150" s="45"/>
      <c r="F150" s="45"/>
      <c r="G150" s="45"/>
      <c r="H150" s="45"/>
      <c r="I150" s="45"/>
      <c r="J150" s="45"/>
      <c r="K150" s="45"/>
      <c r="L150" s="86"/>
    </row>
    <row r="151" spans="1:12" ht="25" x14ac:dyDescent="0.3">
      <c r="A151" s="2">
        <v>27</v>
      </c>
      <c r="B151" s="23" t="s">
        <v>87</v>
      </c>
      <c r="C151" s="12" t="s">
        <v>17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76">
        <f>SUM($D151:$K151)</f>
        <v>0</v>
      </c>
    </row>
    <row r="152" spans="1:12" x14ac:dyDescent="0.3">
      <c r="A152" s="2"/>
      <c r="B152" s="18"/>
      <c r="C152" s="19"/>
      <c r="D152" s="45"/>
      <c r="E152" s="45"/>
      <c r="F152" s="45"/>
      <c r="G152" s="45"/>
      <c r="H152" s="45"/>
      <c r="I152" s="45"/>
      <c r="J152" s="45"/>
      <c r="K152" s="45"/>
      <c r="L152" s="86"/>
    </row>
    <row r="153" spans="1:12" ht="25" x14ac:dyDescent="0.3">
      <c r="A153" s="2">
        <v>28</v>
      </c>
      <c r="B153" s="23" t="s">
        <v>88</v>
      </c>
      <c r="C153" s="12" t="s">
        <v>17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76">
        <f>SUM($D153:$K153)</f>
        <v>0</v>
      </c>
    </row>
    <row r="154" spans="1:12" x14ac:dyDescent="0.3">
      <c r="A154" s="2"/>
      <c r="B154" s="3"/>
      <c r="C154" s="32"/>
      <c r="D154" s="33"/>
      <c r="E154" s="33"/>
      <c r="F154" s="33"/>
      <c r="G154" s="33"/>
      <c r="H154" s="33"/>
      <c r="I154" s="33"/>
      <c r="J154" s="33"/>
      <c r="K154" s="33"/>
      <c r="L154" s="79"/>
    </row>
    <row r="155" spans="1:12" ht="50" x14ac:dyDescent="0.3">
      <c r="A155" s="2">
        <v>29</v>
      </c>
      <c r="B155" s="23" t="s">
        <v>89</v>
      </c>
      <c r="C155" s="12"/>
      <c r="D155" s="13"/>
      <c r="E155" s="13"/>
      <c r="F155" s="13"/>
      <c r="G155" s="13"/>
      <c r="H155" s="13"/>
      <c r="I155" s="13"/>
      <c r="J155" s="13"/>
      <c r="K155" s="13"/>
      <c r="L155" s="72"/>
    </row>
    <row r="156" spans="1:12" x14ac:dyDescent="0.3">
      <c r="A156" s="2"/>
      <c r="B156" s="24" t="s">
        <v>90</v>
      </c>
      <c r="C156" s="12" t="s">
        <v>17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76">
        <f>SUM($D156:$K156)</f>
        <v>0</v>
      </c>
    </row>
    <row r="157" spans="1:12" x14ac:dyDescent="0.3">
      <c r="A157" s="2"/>
      <c r="B157" s="24" t="s">
        <v>91</v>
      </c>
      <c r="C157" s="12" t="s">
        <v>17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76">
        <f>SUM($D157:$K157)</f>
        <v>0</v>
      </c>
    </row>
    <row r="158" spans="1:12" x14ac:dyDescent="0.3">
      <c r="A158" s="2"/>
      <c r="B158" s="3"/>
      <c r="C158" s="32"/>
      <c r="D158" s="33"/>
      <c r="E158" s="33"/>
      <c r="F158" s="33"/>
      <c r="G158" s="33"/>
      <c r="H158" s="33"/>
      <c r="I158" s="33"/>
      <c r="J158" s="33"/>
      <c r="K158" s="33"/>
      <c r="L158" s="79"/>
    </row>
    <row r="159" spans="1:12" ht="25" x14ac:dyDescent="0.3">
      <c r="A159" s="2">
        <v>30</v>
      </c>
      <c r="B159" s="11" t="s">
        <v>92</v>
      </c>
      <c r="C159" s="12"/>
      <c r="D159" s="13"/>
      <c r="E159" s="13"/>
      <c r="F159" s="13"/>
      <c r="G159" s="13"/>
      <c r="H159" s="13"/>
      <c r="I159" s="13"/>
      <c r="J159" s="13"/>
      <c r="K159" s="13"/>
      <c r="L159" s="72"/>
    </row>
    <row r="160" spans="1:12" x14ac:dyDescent="0.3">
      <c r="A160" s="2"/>
      <c r="B160" s="24" t="s">
        <v>93</v>
      </c>
      <c r="C160" s="12" t="s">
        <v>75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76">
        <f>SUM($D160:$K160)</f>
        <v>0</v>
      </c>
    </row>
    <row r="161" spans="1:12" ht="26" x14ac:dyDescent="0.3">
      <c r="A161" s="2"/>
      <c r="B161" s="24" t="s">
        <v>94</v>
      </c>
      <c r="C161" s="12" t="s">
        <v>75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76">
        <f>SUM($D161:$K161)</f>
        <v>0</v>
      </c>
    </row>
    <row r="162" spans="1:12" x14ac:dyDescent="0.3">
      <c r="A162" s="2"/>
      <c r="B162" s="3"/>
      <c r="C162" s="32"/>
      <c r="D162" s="33"/>
      <c r="E162" s="33"/>
      <c r="F162" s="33"/>
      <c r="G162" s="33"/>
      <c r="H162" s="33"/>
      <c r="I162" s="33"/>
      <c r="J162" s="33"/>
      <c r="K162" s="33"/>
      <c r="L162" s="79"/>
    </row>
    <row r="163" spans="1:12" x14ac:dyDescent="0.3">
      <c r="A163" s="2">
        <v>31</v>
      </c>
      <c r="B163" s="11" t="s">
        <v>95</v>
      </c>
      <c r="C163" s="12"/>
      <c r="D163" s="13"/>
      <c r="E163" s="13"/>
      <c r="F163" s="13"/>
      <c r="G163" s="13"/>
      <c r="H163" s="13"/>
      <c r="I163" s="13"/>
      <c r="J163" s="13"/>
      <c r="K163" s="13"/>
      <c r="L163" s="72"/>
    </row>
    <row r="164" spans="1:12" x14ac:dyDescent="0.3">
      <c r="A164" s="2"/>
      <c r="B164" s="24" t="s">
        <v>93</v>
      </c>
      <c r="C164" s="12" t="s">
        <v>17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76">
        <f>SUM($D164:$K164)</f>
        <v>0</v>
      </c>
    </row>
    <row r="165" spans="1:12" ht="26" x14ac:dyDescent="0.3">
      <c r="A165" s="2"/>
      <c r="B165" s="24" t="s">
        <v>94</v>
      </c>
      <c r="C165" s="12" t="s">
        <v>17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76">
        <f>SUM($D165:$K165)</f>
        <v>0</v>
      </c>
    </row>
    <row r="166" spans="1:12" x14ac:dyDescent="0.3">
      <c r="A166" s="2"/>
      <c r="B166" s="43"/>
      <c r="C166" s="19"/>
      <c r="D166" s="45"/>
      <c r="E166" s="45"/>
      <c r="F166" s="45"/>
      <c r="G166" s="45"/>
      <c r="H166" s="45"/>
      <c r="I166" s="45"/>
      <c r="J166" s="45"/>
      <c r="K166" s="45"/>
      <c r="L166" s="86"/>
    </row>
    <row r="167" spans="1:12" ht="25" x14ac:dyDescent="0.3">
      <c r="A167" s="2">
        <v>32</v>
      </c>
      <c r="B167" s="11" t="s">
        <v>96</v>
      </c>
      <c r="C167" s="12" t="s">
        <v>17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76">
        <f>SUM($D167:$K167)</f>
        <v>0</v>
      </c>
    </row>
    <row r="168" spans="1:12" x14ac:dyDescent="0.3">
      <c r="A168" s="2"/>
      <c r="B168" s="43"/>
      <c r="C168" s="19"/>
      <c r="D168" s="45"/>
      <c r="E168" s="45"/>
      <c r="F168" s="45"/>
      <c r="G168" s="45"/>
      <c r="H168" s="45"/>
      <c r="I168" s="45"/>
      <c r="J168" s="45"/>
      <c r="K168" s="45"/>
      <c r="L168" s="86"/>
    </row>
    <row r="169" spans="1:12" ht="25" x14ac:dyDescent="0.3">
      <c r="A169" s="2">
        <v>33</v>
      </c>
      <c r="B169" s="11" t="s">
        <v>97</v>
      </c>
      <c r="C169" s="12" t="s">
        <v>17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87">
        <f>SUM($D169:$K169)</f>
        <v>0</v>
      </c>
    </row>
    <row r="170" spans="1:12" x14ac:dyDescent="0.3">
      <c r="A170" s="2"/>
      <c r="B170" s="43"/>
      <c r="C170" s="19"/>
      <c r="D170" s="45"/>
      <c r="E170" s="45"/>
      <c r="F170" s="45"/>
      <c r="G170" s="45"/>
      <c r="H170" s="45"/>
      <c r="I170" s="45"/>
      <c r="J170" s="45"/>
      <c r="K170" s="45"/>
      <c r="L170" s="88"/>
    </row>
    <row r="171" spans="1:12" ht="25" x14ac:dyDescent="0.3">
      <c r="A171" s="2">
        <v>34</v>
      </c>
      <c r="B171" s="11" t="s">
        <v>98</v>
      </c>
      <c r="C171" s="12" t="s">
        <v>75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87">
        <f>SUM($D171:$K171)</f>
        <v>0</v>
      </c>
    </row>
    <row r="172" spans="1:12" x14ac:dyDescent="0.3">
      <c r="A172" s="2"/>
      <c r="B172" s="3"/>
      <c r="C172" s="17"/>
      <c r="D172" s="2"/>
      <c r="E172" s="2"/>
      <c r="F172" s="2"/>
      <c r="G172" s="2"/>
      <c r="H172" s="2"/>
      <c r="I172" s="2"/>
      <c r="J172" s="2"/>
      <c r="K172" s="2"/>
      <c r="L172" s="22"/>
    </row>
    <row r="173" spans="1:12" ht="25" x14ac:dyDescent="0.3">
      <c r="A173" s="2">
        <v>35</v>
      </c>
      <c r="B173" s="11" t="s">
        <v>99</v>
      </c>
      <c r="C173" s="12" t="s">
        <v>17</v>
      </c>
      <c r="D173" s="25">
        <v>670720.38</v>
      </c>
      <c r="E173" s="25">
        <v>211994.1</v>
      </c>
      <c r="F173" s="25">
        <v>1283900.6100000001</v>
      </c>
      <c r="G173" s="25">
        <v>360541.37</v>
      </c>
      <c r="H173" s="25">
        <v>305378.89</v>
      </c>
      <c r="I173" s="25">
        <v>354967.23</v>
      </c>
      <c r="J173" s="25">
        <v>503514.57</v>
      </c>
      <c r="K173" s="25">
        <v>368735.03</v>
      </c>
      <c r="L173" s="87">
        <f>SUM($D173:$K173)</f>
        <v>4059752.1799999997</v>
      </c>
    </row>
    <row r="174" spans="1:12" x14ac:dyDescent="0.3">
      <c r="A174" s="2"/>
      <c r="B174" s="43"/>
      <c r="C174" s="19"/>
      <c r="D174" s="45"/>
      <c r="E174" s="45"/>
      <c r="F174" s="45"/>
      <c r="G174" s="45"/>
      <c r="H174" s="45"/>
      <c r="I174" s="45"/>
      <c r="J174" s="45"/>
      <c r="K174" s="45"/>
      <c r="L174" s="88"/>
    </row>
    <row r="175" spans="1:12" ht="25" x14ac:dyDescent="0.3">
      <c r="A175" s="2">
        <v>36</v>
      </c>
      <c r="B175" s="11" t="s">
        <v>100</v>
      </c>
      <c r="C175" s="12" t="s">
        <v>75</v>
      </c>
      <c r="D175" s="25">
        <v>670720.38</v>
      </c>
      <c r="E175" s="25">
        <v>211994.1</v>
      </c>
      <c r="F175" s="25">
        <v>1283900.6100000001</v>
      </c>
      <c r="G175" s="25">
        <v>360541.37</v>
      </c>
      <c r="H175" s="25">
        <v>305378.89</v>
      </c>
      <c r="I175" s="25">
        <v>354967.23</v>
      </c>
      <c r="J175" s="25">
        <v>503514.57</v>
      </c>
      <c r="K175" s="25">
        <v>368735.03</v>
      </c>
      <c r="L175" s="87">
        <f>SUM($D175:$K175)</f>
        <v>4059752.1799999997</v>
      </c>
    </row>
    <row r="176" spans="1:12" x14ac:dyDescent="0.3">
      <c r="A176" s="2"/>
      <c r="B176" s="3"/>
      <c r="C176" s="17"/>
      <c r="D176" s="2"/>
      <c r="E176" s="2"/>
      <c r="F176" s="2"/>
      <c r="G176" s="2"/>
      <c r="H176" s="2"/>
      <c r="I176" s="2"/>
      <c r="J176" s="2"/>
      <c r="K176" s="2"/>
      <c r="L176" s="22"/>
    </row>
    <row r="177" spans="1:12" x14ac:dyDescent="0.3">
      <c r="A177" s="2"/>
      <c r="B177" s="3"/>
      <c r="C177" s="17"/>
      <c r="D177" s="2"/>
      <c r="E177" s="2"/>
      <c r="F177" s="2"/>
      <c r="G177" s="2"/>
      <c r="H177" s="2"/>
      <c r="I177" s="2"/>
      <c r="J177" s="2"/>
      <c r="K177" s="2"/>
      <c r="L177" s="22"/>
    </row>
    <row r="178" spans="1:12" x14ac:dyDescent="0.3">
      <c r="A178" s="2"/>
      <c r="B178" s="8" t="s">
        <v>101</v>
      </c>
      <c r="C178" s="37"/>
      <c r="D178" s="10"/>
      <c r="E178" s="10"/>
      <c r="F178" s="10"/>
      <c r="G178" s="10"/>
      <c r="H178" s="10"/>
      <c r="I178" s="10"/>
      <c r="J178" s="10"/>
      <c r="K178" s="10"/>
      <c r="L178" s="71"/>
    </row>
    <row r="179" spans="1:12" x14ac:dyDescent="0.3">
      <c r="A179" s="2"/>
      <c r="B179" s="2"/>
      <c r="C179" s="22"/>
      <c r="D179" s="2"/>
      <c r="E179" s="2"/>
      <c r="F179" s="2"/>
      <c r="G179" s="2"/>
      <c r="H179" s="2"/>
      <c r="I179" s="2"/>
      <c r="J179" s="2"/>
      <c r="K179" s="2"/>
      <c r="L179" s="22"/>
    </row>
    <row r="180" spans="1:12" ht="37.5" x14ac:dyDescent="0.3">
      <c r="A180" s="2">
        <v>37</v>
      </c>
      <c r="B180" s="11" t="s">
        <v>15</v>
      </c>
      <c r="C180" s="12"/>
      <c r="D180" s="13"/>
      <c r="E180" s="13"/>
      <c r="F180" s="13"/>
      <c r="G180" s="13"/>
      <c r="H180" s="13"/>
      <c r="I180" s="13"/>
      <c r="J180" s="13"/>
      <c r="K180" s="13"/>
      <c r="L180" s="72"/>
    </row>
    <row r="181" spans="1:12" x14ac:dyDescent="0.3">
      <c r="A181" s="2"/>
      <c r="B181" s="14" t="s">
        <v>102</v>
      </c>
      <c r="C181" s="15" t="s">
        <v>17</v>
      </c>
      <c r="D181" s="16">
        <v>609342.04598627298</v>
      </c>
      <c r="E181" s="16">
        <v>291316.55715560733</v>
      </c>
      <c r="F181" s="16">
        <v>420295.89643521572</v>
      </c>
      <c r="G181" s="16">
        <v>203360.30818900187</v>
      </c>
      <c r="H181" s="16">
        <v>1410723.9138258323</v>
      </c>
      <c r="I181" s="16">
        <v>181997.73583139526</v>
      </c>
      <c r="J181" s="16">
        <v>453755.12211780535</v>
      </c>
      <c r="K181" s="16">
        <v>361570.23287725041</v>
      </c>
      <c r="L181" s="73">
        <f>SUM($D181:$K181)</f>
        <v>3932361.8124183812</v>
      </c>
    </row>
    <row r="182" spans="1:12" x14ac:dyDescent="0.3">
      <c r="A182" s="2"/>
      <c r="B182" s="2"/>
      <c r="C182" s="22"/>
      <c r="D182" s="2"/>
      <c r="E182" s="2"/>
      <c r="F182" s="2"/>
      <c r="G182" s="2"/>
      <c r="H182" s="2"/>
      <c r="I182" s="2"/>
      <c r="J182" s="2"/>
      <c r="K182" s="2"/>
      <c r="L182" s="22"/>
    </row>
    <row r="183" spans="1:12" ht="37.5" x14ac:dyDescent="0.3">
      <c r="A183" s="2">
        <v>38</v>
      </c>
      <c r="B183" s="11" t="s">
        <v>18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72"/>
    </row>
    <row r="184" spans="1:12" x14ac:dyDescent="0.3">
      <c r="A184" s="2"/>
      <c r="B184" s="14" t="s">
        <v>102</v>
      </c>
      <c r="C184" s="15" t="s">
        <v>17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73">
        <f>SUM($D184:$K184)</f>
        <v>0</v>
      </c>
    </row>
    <row r="185" spans="1:12" x14ac:dyDescent="0.3">
      <c r="A185" s="2"/>
      <c r="B185" s="2"/>
      <c r="C185" s="22"/>
      <c r="D185" s="2"/>
      <c r="E185" s="2"/>
      <c r="F185" s="2"/>
      <c r="G185" s="2"/>
      <c r="H185" s="2"/>
      <c r="I185" s="2"/>
      <c r="J185" s="2"/>
      <c r="K185" s="2"/>
      <c r="L185" s="22"/>
    </row>
    <row r="186" spans="1:12" ht="37.5" x14ac:dyDescent="0.3">
      <c r="A186" s="2">
        <v>39</v>
      </c>
      <c r="B186" s="11" t="s">
        <v>19</v>
      </c>
      <c r="C186" s="12"/>
      <c r="D186" s="13"/>
      <c r="E186" s="13"/>
      <c r="F186" s="13"/>
      <c r="G186" s="13"/>
      <c r="H186" s="13"/>
      <c r="I186" s="13"/>
      <c r="J186" s="13"/>
      <c r="K186" s="13"/>
      <c r="L186" s="72"/>
    </row>
    <row r="187" spans="1:12" x14ac:dyDescent="0.3">
      <c r="A187" s="2"/>
      <c r="B187" s="14" t="s">
        <v>102</v>
      </c>
      <c r="C187" s="12" t="s">
        <v>17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75">
        <f>SUM($D187:$K187)</f>
        <v>0</v>
      </c>
    </row>
    <row r="188" spans="1:12" x14ac:dyDescent="0.3">
      <c r="A188" s="2"/>
      <c r="B188" s="3"/>
      <c r="C188" s="32"/>
      <c r="D188" s="35"/>
      <c r="E188" s="35"/>
      <c r="F188" s="35"/>
      <c r="G188" s="35"/>
      <c r="H188" s="35"/>
      <c r="I188" s="35"/>
      <c r="J188" s="35"/>
      <c r="K188" s="35"/>
      <c r="L188" s="81"/>
    </row>
    <row r="189" spans="1:12" ht="25" x14ac:dyDescent="0.3">
      <c r="A189" s="2">
        <v>40</v>
      </c>
      <c r="B189" s="23" t="s">
        <v>22</v>
      </c>
      <c r="C189" s="12" t="s">
        <v>17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72"/>
    </row>
    <row r="190" spans="1:12" x14ac:dyDescent="0.3">
      <c r="A190" s="2"/>
      <c r="B190" s="24" t="s">
        <v>103</v>
      </c>
      <c r="C190" s="32"/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76">
        <f>SUM($D190:$K190)</f>
        <v>0</v>
      </c>
    </row>
    <row r="191" spans="1:12" x14ac:dyDescent="0.3">
      <c r="A191" s="2"/>
      <c r="B191" s="47"/>
      <c r="C191" s="32"/>
      <c r="D191" s="25"/>
      <c r="E191" s="25"/>
      <c r="F191" s="25"/>
      <c r="G191" s="25"/>
      <c r="H191" s="25"/>
      <c r="I191" s="25"/>
      <c r="J191" s="25"/>
      <c r="K191" s="25"/>
      <c r="L191" s="76"/>
    </row>
    <row r="192" spans="1:12" x14ac:dyDescent="0.3">
      <c r="A192" s="2"/>
      <c r="B192" s="3"/>
      <c r="C192" s="32"/>
      <c r="D192" s="35"/>
      <c r="E192" s="35"/>
      <c r="F192" s="35"/>
      <c r="G192" s="35"/>
      <c r="H192" s="35"/>
      <c r="I192" s="35"/>
      <c r="J192" s="35"/>
      <c r="K192" s="35"/>
      <c r="L192" s="81">
        <f>377.75/13</f>
        <v>29.057692307692307</v>
      </c>
    </row>
    <row r="193" spans="1:12" ht="37.5" x14ac:dyDescent="0.3">
      <c r="A193" s="2">
        <v>41</v>
      </c>
      <c r="B193" s="11" t="s">
        <v>30</v>
      </c>
      <c r="C193" s="12" t="s">
        <v>17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72"/>
    </row>
    <row r="194" spans="1:12" x14ac:dyDescent="0.3">
      <c r="A194" s="2"/>
      <c r="B194" s="14" t="s">
        <v>103</v>
      </c>
      <c r="C194" s="32"/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76">
        <f>SUM($D194:$K194)</f>
        <v>0</v>
      </c>
    </row>
    <row r="195" spans="1:12" x14ac:dyDescent="0.3">
      <c r="A195" s="2"/>
      <c r="B195" s="47"/>
      <c r="C195" s="32"/>
      <c r="D195" s="25"/>
      <c r="E195" s="25"/>
      <c r="F195" s="25"/>
      <c r="G195" s="25"/>
      <c r="H195" s="25"/>
      <c r="I195" s="25"/>
      <c r="J195" s="25"/>
      <c r="K195" s="25"/>
      <c r="L195" s="76"/>
    </row>
    <row r="196" spans="1:12" x14ac:dyDescent="0.3">
      <c r="A196" s="2"/>
      <c r="B196" s="3"/>
      <c r="C196" s="32"/>
      <c r="D196" s="35"/>
      <c r="E196" s="35"/>
      <c r="F196" s="35"/>
      <c r="G196" s="35"/>
      <c r="H196" s="35"/>
      <c r="I196" s="35"/>
      <c r="J196" s="35"/>
      <c r="K196" s="35"/>
      <c r="L196" s="81"/>
    </row>
    <row r="197" spans="1:12" x14ac:dyDescent="0.3">
      <c r="A197" s="2">
        <v>42</v>
      </c>
      <c r="B197" s="11" t="s">
        <v>104</v>
      </c>
      <c r="C197" s="12" t="s">
        <v>17</v>
      </c>
      <c r="D197" s="13">
        <v>1996133.2392081101</v>
      </c>
      <c r="E197" s="13">
        <v>589556.47727255349</v>
      </c>
      <c r="F197" s="13">
        <v>994751.78360551305</v>
      </c>
      <c r="G197" s="13">
        <v>441193.33215180621</v>
      </c>
      <c r="H197" s="13">
        <v>6976364.4332114533</v>
      </c>
      <c r="I197" s="13">
        <v>379387.54423723911</v>
      </c>
      <c r="J197" s="13">
        <v>1457899.7367849979</v>
      </c>
      <c r="K197" s="13">
        <v>1012783.270647513</v>
      </c>
      <c r="L197" s="72">
        <f>SUM(D197:K197)</f>
        <v>13848069.817119187</v>
      </c>
    </row>
    <row r="198" spans="1:12" x14ac:dyDescent="0.3">
      <c r="A198" s="2"/>
      <c r="B198" s="24" t="s">
        <v>105</v>
      </c>
      <c r="C198" s="17"/>
      <c r="D198" s="38">
        <v>1755479.1294806676</v>
      </c>
      <c r="E198" s="38">
        <v>444863.06727255351</v>
      </c>
      <c r="F198" s="38">
        <v>679379.63360551302</v>
      </c>
      <c r="G198" s="38">
        <v>293560.98215180624</v>
      </c>
      <c r="H198" s="38">
        <v>6739026.0032114536</v>
      </c>
      <c r="I198" s="38">
        <v>215224.15396468167</v>
      </c>
      <c r="J198" s="38">
        <v>1172597.7567849979</v>
      </c>
      <c r="K198" s="38">
        <v>788747.69064751291</v>
      </c>
      <c r="L198" s="83">
        <f>SUM($D198:$K198)</f>
        <v>12088878.417119186</v>
      </c>
    </row>
    <row r="199" spans="1:12" x14ac:dyDescent="0.3">
      <c r="A199" s="2"/>
      <c r="B199" s="24" t="s">
        <v>106</v>
      </c>
      <c r="C199" s="17"/>
      <c r="D199" s="38">
        <v>163194.06922555438</v>
      </c>
      <c r="E199" s="38">
        <v>79017.960000000006</v>
      </c>
      <c r="F199" s="38">
        <v>177835.92</v>
      </c>
      <c r="G199" s="38">
        <v>64762.32</v>
      </c>
      <c r="H199" s="38">
        <v>97432.2</v>
      </c>
      <c r="I199" s="38">
        <v>84788.210774445601</v>
      </c>
      <c r="J199" s="38">
        <v>141673.79999999999</v>
      </c>
      <c r="K199" s="38">
        <v>104835.24</v>
      </c>
      <c r="L199" s="83">
        <f>SUM($D199:$K199)</f>
        <v>913539.72</v>
      </c>
    </row>
    <row r="200" spans="1:12" ht="26" x14ac:dyDescent="0.3">
      <c r="A200" s="2"/>
      <c r="B200" s="24" t="s">
        <v>107</v>
      </c>
      <c r="C200" s="17"/>
      <c r="D200" s="38">
        <v>65613.41</v>
      </c>
      <c r="E200" s="38">
        <v>59939.329999999994</v>
      </c>
      <c r="F200" s="38">
        <v>124626.62999999996</v>
      </c>
      <c r="G200" s="38">
        <v>78168.790000000008</v>
      </c>
      <c r="H200" s="38">
        <v>132833.31</v>
      </c>
      <c r="I200" s="38">
        <v>73220.12999999999</v>
      </c>
      <c r="J200" s="38">
        <v>133343.69999999998</v>
      </c>
      <c r="K200" s="38">
        <v>111590.06000000003</v>
      </c>
      <c r="L200" s="83">
        <f>SUM($D200:$K200)</f>
        <v>779335.35999999987</v>
      </c>
    </row>
    <row r="201" spans="1:12" ht="26" x14ac:dyDescent="0.3">
      <c r="A201" s="2"/>
      <c r="B201" s="24" t="s">
        <v>108</v>
      </c>
      <c r="C201" s="17"/>
      <c r="D201" s="38">
        <v>11846.63050188815</v>
      </c>
      <c r="E201" s="38">
        <v>5736.12</v>
      </c>
      <c r="F201" s="38">
        <v>12909.6</v>
      </c>
      <c r="G201" s="38">
        <v>4701.24</v>
      </c>
      <c r="H201" s="38">
        <v>7072.92</v>
      </c>
      <c r="I201" s="38">
        <v>6155.04949811185</v>
      </c>
      <c r="J201" s="38">
        <v>10284.48</v>
      </c>
      <c r="K201" s="38">
        <v>7610.28</v>
      </c>
      <c r="L201" s="83">
        <f>SUM($D201:$K201)</f>
        <v>66316.319999999992</v>
      </c>
    </row>
    <row r="202" spans="1:12" x14ac:dyDescent="0.3">
      <c r="A202" s="2"/>
      <c r="B202" s="3"/>
      <c r="C202" s="4"/>
      <c r="D202" s="2"/>
      <c r="E202" s="2"/>
      <c r="F202" s="2"/>
      <c r="G202" s="2"/>
      <c r="H202" s="2"/>
      <c r="I202" s="2"/>
      <c r="J202" s="2"/>
      <c r="K202" s="2"/>
      <c r="L202" s="22"/>
    </row>
    <row r="203" spans="1:12" x14ac:dyDescent="0.3">
      <c r="A203" s="2"/>
      <c r="B203" s="3"/>
      <c r="C203" s="4"/>
      <c r="D203" s="2"/>
      <c r="E203" s="2"/>
      <c r="F203" s="2"/>
      <c r="G203" s="2"/>
      <c r="H203" s="2"/>
      <c r="I203" s="2"/>
      <c r="J203" s="2"/>
      <c r="K203" s="2"/>
      <c r="L203" s="22"/>
    </row>
    <row r="204" spans="1:12" x14ac:dyDescent="0.3">
      <c r="A204" s="2"/>
      <c r="B204" s="3"/>
      <c r="C204" s="4"/>
      <c r="D204" s="2"/>
      <c r="E204" s="2"/>
      <c r="F204" s="2"/>
      <c r="G204" s="2"/>
      <c r="H204" s="2"/>
      <c r="I204" s="2"/>
      <c r="J204" s="2"/>
      <c r="K204" s="2"/>
      <c r="L204" s="22"/>
    </row>
    <row r="205" spans="1:12" x14ac:dyDescent="0.3">
      <c r="A205" s="2"/>
      <c r="B205" s="3"/>
      <c r="C205" s="48"/>
      <c r="D205" s="35"/>
      <c r="E205" s="35"/>
      <c r="F205" s="35"/>
      <c r="G205" s="35"/>
      <c r="H205" s="35"/>
      <c r="I205" s="35"/>
      <c r="J205" s="35"/>
      <c r="K205" s="35"/>
      <c r="L205" s="81"/>
    </row>
    <row r="206" spans="1:12" x14ac:dyDescent="0.3">
      <c r="A206" s="2"/>
      <c r="B206" s="3"/>
      <c r="C206" s="48"/>
      <c r="D206" s="49" t="s">
        <v>0</v>
      </c>
      <c r="E206" s="49" t="s">
        <v>0</v>
      </c>
      <c r="F206" s="49" t="s">
        <v>0</v>
      </c>
      <c r="G206" s="49" t="s">
        <v>0</v>
      </c>
      <c r="H206" s="49" t="s">
        <v>0</v>
      </c>
      <c r="I206" s="49" t="s">
        <v>0</v>
      </c>
      <c r="J206" s="49" t="s">
        <v>0</v>
      </c>
      <c r="K206" s="49" t="s">
        <v>0</v>
      </c>
      <c r="L206" s="89" t="s">
        <v>0</v>
      </c>
    </row>
    <row r="207" spans="1:12" x14ac:dyDescent="0.3">
      <c r="A207" s="2"/>
      <c r="B207" s="11"/>
      <c r="C207" s="50"/>
      <c r="D207" s="51">
        <v>2026</v>
      </c>
      <c r="E207" s="51">
        <v>2026</v>
      </c>
      <c r="F207" s="51">
        <v>2026</v>
      </c>
      <c r="G207" s="51">
        <v>2026</v>
      </c>
      <c r="H207" s="51">
        <v>2026</v>
      </c>
      <c r="I207" s="51">
        <v>2026</v>
      </c>
      <c r="J207" s="51">
        <v>2026</v>
      </c>
      <c r="K207" s="51">
        <v>2026</v>
      </c>
      <c r="L207" s="90">
        <v>2025</v>
      </c>
    </row>
    <row r="208" spans="1:12" x14ac:dyDescent="0.3">
      <c r="A208" s="2"/>
      <c r="B208" s="52"/>
      <c r="C208" s="53"/>
      <c r="D208" s="54" t="s">
        <v>2</v>
      </c>
      <c r="E208" s="54" t="s">
        <v>3</v>
      </c>
      <c r="F208" s="54" t="s">
        <v>4</v>
      </c>
      <c r="G208" s="54" t="s">
        <v>5</v>
      </c>
      <c r="H208" s="54" t="s">
        <v>6</v>
      </c>
      <c r="I208" s="54" t="s">
        <v>7</v>
      </c>
      <c r="J208" s="54" t="s">
        <v>8</v>
      </c>
      <c r="K208" s="54" t="s">
        <v>9</v>
      </c>
      <c r="L208" s="91" t="s">
        <v>10</v>
      </c>
    </row>
    <row r="209" spans="1:12" x14ac:dyDescent="0.3">
      <c r="A209" s="2"/>
      <c r="B209" s="55"/>
      <c r="C209" s="56"/>
      <c r="D209" s="57" t="s">
        <v>11</v>
      </c>
      <c r="E209" s="57" t="s">
        <v>11</v>
      </c>
      <c r="F209" s="57" t="s">
        <v>11</v>
      </c>
      <c r="G209" s="57" t="s">
        <v>11</v>
      </c>
      <c r="H209" s="57" t="s">
        <v>11</v>
      </c>
      <c r="I209" s="57" t="s">
        <v>11</v>
      </c>
      <c r="J209" s="57" t="s">
        <v>11</v>
      </c>
      <c r="K209" s="57" t="s">
        <v>11</v>
      </c>
      <c r="L209" s="92" t="s">
        <v>109</v>
      </c>
    </row>
    <row r="210" spans="1:12" ht="26" x14ac:dyDescent="0.3">
      <c r="A210" s="2"/>
      <c r="B210" s="58" t="s">
        <v>110</v>
      </c>
      <c r="C210" s="50"/>
      <c r="D210" s="59">
        <v>26998942.006210431</v>
      </c>
      <c r="E210" s="59">
        <v>8051109.7432411667</v>
      </c>
      <c r="F210" s="59">
        <v>15070936.109920288</v>
      </c>
      <c r="G210" s="59">
        <v>8072250.8295541685</v>
      </c>
      <c r="H210" s="59">
        <v>9870233.0411935393</v>
      </c>
      <c r="I210" s="59">
        <v>11629937.666586202</v>
      </c>
      <c r="J210" s="59">
        <v>14465011.724852089</v>
      </c>
      <c r="K210" s="59">
        <v>11318761.825599287</v>
      </c>
      <c r="L210" s="93">
        <f>SUM($D210:$K210)</f>
        <v>105477182.94715717</v>
      </c>
    </row>
    <row r="211" spans="1:12" x14ac:dyDescent="0.3">
      <c r="A211" s="2"/>
      <c r="B211" s="58" t="s">
        <v>111</v>
      </c>
      <c r="C211" s="50"/>
      <c r="D211" s="59">
        <v>-14702563.9552116</v>
      </c>
      <c r="E211" s="59">
        <v>-75739.632574292293</v>
      </c>
      <c r="F211" s="59">
        <v>474071.41664352926</v>
      </c>
      <c r="G211" s="59">
        <v>-2170048.5692186081</v>
      </c>
      <c r="H211" s="59">
        <v>-4317193.1475475561</v>
      </c>
      <c r="I211" s="59">
        <v>-4434396.34306568</v>
      </c>
      <c r="J211" s="59">
        <v>1961609.9005807745</v>
      </c>
      <c r="K211" s="59">
        <v>259370.57175436814</v>
      </c>
      <c r="L211" s="93">
        <f>SUM($D211:$K211)</f>
        <v>-23004889.75863906</v>
      </c>
    </row>
    <row r="212" spans="1:12" x14ac:dyDescent="0.3">
      <c r="A212" s="2"/>
      <c r="B212" s="58" t="s">
        <v>112</v>
      </c>
      <c r="C212" s="50"/>
      <c r="D212" s="59">
        <v>0</v>
      </c>
      <c r="E212" s="59">
        <v>0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93">
        <f>SUM($D212:$K212)</f>
        <v>0</v>
      </c>
    </row>
    <row r="213" spans="1:12" x14ac:dyDescent="0.3">
      <c r="A213" s="2"/>
      <c r="B213" s="58" t="s">
        <v>113</v>
      </c>
      <c r="C213" s="50"/>
      <c r="D213" s="60"/>
      <c r="E213" s="60"/>
      <c r="F213" s="60"/>
      <c r="G213" s="60"/>
      <c r="H213" s="60"/>
      <c r="I213" s="60"/>
      <c r="J213" s="60"/>
      <c r="K213" s="60"/>
      <c r="L213" s="94"/>
    </row>
    <row r="214" spans="1:12" x14ac:dyDescent="0.3">
      <c r="A214" s="2"/>
      <c r="B214" s="61" t="s">
        <v>114</v>
      </c>
      <c r="C214" s="62"/>
      <c r="D214" s="59">
        <v>1236150.6001417022</v>
      </c>
      <c r="E214" s="59">
        <v>387744.83828158665</v>
      </c>
      <c r="F214" s="59">
        <v>1049524.7322251189</v>
      </c>
      <c r="G214" s="59">
        <v>345440.15781194496</v>
      </c>
      <c r="H214" s="59">
        <v>314085.59740137344</v>
      </c>
      <c r="I214" s="59">
        <v>516397.79695876013</v>
      </c>
      <c r="J214" s="59">
        <v>742239.59627077659</v>
      </c>
      <c r="K214" s="59">
        <v>557295.58184250072</v>
      </c>
      <c r="L214" s="93">
        <f>SUM($D214:$K214)</f>
        <v>5148878.9009337639</v>
      </c>
    </row>
    <row r="215" spans="1:12" x14ac:dyDescent="0.3">
      <c r="A215" s="2"/>
      <c r="B215" s="63" t="s">
        <v>115</v>
      </c>
      <c r="C215" s="64"/>
      <c r="D215" s="59">
        <v>2605475.285194383</v>
      </c>
      <c r="E215" s="59">
        <v>880873.03442816087</v>
      </c>
      <c r="F215" s="59">
        <v>1415047.6800407288</v>
      </c>
      <c r="G215" s="59">
        <v>644553.64034080808</v>
      </c>
      <c r="H215" s="59">
        <v>8387088.3470372856</v>
      </c>
      <c r="I215" s="59">
        <v>561385.28006863431</v>
      </c>
      <c r="J215" s="59">
        <v>1911654.8589028032</v>
      </c>
      <c r="K215" s="59">
        <v>1374353.5035247635</v>
      </c>
      <c r="L215" s="93">
        <f>SUM($D215:$K215)</f>
        <v>17780431.629537567</v>
      </c>
    </row>
    <row r="216" spans="1:12" x14ac:dyDescent="0.3">
      <c r="A216" s="2"/>
      <c r="B216" s="61"/>
      <c r="C216" s="62"/>
      <c r="D216" s="65"/>
      <c r="E216" s="65"/>
      <c r="F216" s="65"/>
      <c r="G216" s="65"/>
      <c r="H216" s="65"/>
      <c r="I216" s="65"/>
      <c r="J216" s="65"/>
      <c r="K216" s="65"/>
      <c r="L216" s="65"/>
    </row>
    <row r="217" spans="1:12" x14ac:dyDescent="0.3">
      <c r="A217" s="2"/>
      <c r="B217" s="66" t="s">
        <v>116</v>
      </c>
      <c r="C217" s="62"/>
      <c r="D217" s="67">
        <v>16138003.936334919</v>
      </c>
      <c r="E217" s="67">
        <v>9243987.9833766222</v>
      </c>
      <c r="F217" s="67">
        <v>18009579.938829664</v>
      </c>
      <c r="G217" s="67">
        <v>6892196.058488314</v>
      </c>
      <c r="H217" s="67">
        <v>14254213.838084642</v>
      </c>
      <c r="I217" s="67">
        <v>8273324.4005479161</v>
      </c>
      <c r="J217" s="67">
        <v>19080516.080606446</v>
      </c>
      <c r="K217" s="67">
        <v>13509781.482720919</v>
      </c>
      <c r="L217" s="95">
        <f>SUM($D217:$K217)</f>
        <v>105401603.71898946</v>
      </c>
    </row>
    <row r="218" spans="1:12" x14ac:dyDescent="0.3">
      <c r="A218" s="2"/>
      <c r="B218" s="3"/>
      <c r="C218" s="4"/>
    </row>
  </sheetData>
  <mergeCells count="11">
    <mergeCell ref="H7:H9"/>
    <mergeCell ref="I7:I9"/>
    <mergeCell ref="J7:J9"/>
    <mergeCell ref="K7:K9"/>
    <mergeCell ref="L7:L9"/>
    <mergeCell ref="G7:G9"/>
    <mergeCell ref="B7:B9"/>
    <mergeCell ref="C7:C9"/>
    <mergeCell ref="D7:D9"/>
    <mergeCell ref="E7:E9"/>
    <mergeCell ref="F7:F9"/>
  </mergeCells>
  <conditionalFormatting sqref="A29:K37 A39:K44">
    <cfRule type="expression" dxfId="7" priority="7">
      <formula>$D$14="aardgas"</formula>
    </cfRule>
  </conditionalFormatting>
  <conditionalFormatting sqref="A86:L87">
    <cfRule type="expression" dxfId="6" priority="5">
      <formula>$D$14="elektriciteit"</formula>
    </cfRule>
  </conditionalFormatting>
  <conditionalFormatting sqref="A89:L90">
    <cfRule type="expression" dxfId="5" priority="4">
      <formula>$D$14="elektriciteit"</formula>
    </cfRule>
  </conditionalFormatting>
  <conditionalFormatting sqref="A92:L93">
    <cfRule type="expression" dxfId="4" priority="3">
      <formula>$D$14="elektriciteit"</formula>
    </cfRule>
  </conditionalFormatting>
  <conditionalFormatting sqref="B84:L84">
    <cfRule type="expression" dxfId="3" priority="11">
      <formula>$D$14="elektriciteit"</formula>
    </cfRule>
  </conditionalFormatting>
  <conditionalFormatting sqref="B211:L211">
    <cfRule type="expression" dxfId="2" priority="21">
      <formula>$D$14="elektriciteit"</formula>
    </cfRule>
  </conditionalFormatting>
  <conditionalFormatting sqref="B212:L212">
    <cfRule type="expression" dxfId="1" priority="2">
      <formula>$D$14="aardgas"</formula>
    </cfRule>
  </conditionalFormatting>
  <conditionalFormatting sqref="L30:L37 L40:L44 A46:L54 A98:L99 A101:L102 A119:L122 A124:L127 A129:L138 A140:L142 A144:L149 A151:L151 A153:L153 A155:L157 A159:L161 A163:L165 A169:L169 A171:L171 A189:L191 A193:L195">
    <cfRule type="expression" dxfId="0" priority="6">
      <formula>$D$14="aardgas"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e2385-c415-4fed-b28e-f8972ff5db9d" xsi:nil="true"/>
    <lcf76f155ced4ddcb4097134ff3c332f xmlns="ca7bdaf8-9204-4dfb-b961-6420a10552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CFCD6-F677-487C-9D0A-419B8C68E273}">
  <ds:schemaRefs>
    <ds:schemaRef ds:uri="0b9c67b2-084e-45d5-91b3-a7785255146a"/>
    <ds:schemaRef ds:uri="5dfea800-36d0-417f-b9a0-9163e4d99472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18FFFA-D3D5-4D23-B392-ED52F84D2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048C07-D97C-414D-AAB4-8239CE355D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EXOGENE kosten GAS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 Vandermeulen</dc:creator>
  <cp:keywords/>
  <dc:description/>
  <cp:lastModifiedBy>Shirley Pauwels</cp:lastModifiedBy>
  <cp:revision/>
  <dcterms:created xsi:type="dcterms:W3CDTF">2019-01-28T11:58:36Z</dcterms:created>
  <dcterms:modified xsi:type="dcterms:W3CDTF">2025-11-25T08:48:23Z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</Properties>
</file>